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LK" sheetId="1" r:id="rId1"/>
    <sheet name="R" sheetId="2" r:id="rId2"/>
    <sheet name="RA" sheetId="3" r:id="rId3"/>
    <sheet name="RB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<sst xmlns="http://schemas.openxmlformats.org/spreadsheetml/2006/main" count="691" uniqueCount="121">
  <si>
    <t>TABUĽKA č. A</t>
  </si>
  <si>
    <t>SKUTOČNÉ</t>
  </si>
  <si>
    <t>ROČNÝ</t>
  </si>
  <si>
    <t>ROZPOČET</t>
  </si>
  <si>
    <t>PRÍJ./NÁKL.</t>
  </si>
  <si>
    <t>číslovanie stĺpcov</t>
  </si>
  <si>
    <t>%</t>
  </si>
  <si>
    <t>pln.</t>
  </si>
  <si>
    <t>Celkom</t>
  </si>
  <si>
    <t>z toho :</t>
  </si>
  <si>
    <t>Zhrom.del</t>
  </si>
  <si>
    <t>Prezident</t>
  </si>
  <si>
    <t>Prezidium</t>
  </si>
  <si>
    <t>KV RLK</t>
  </si>
  <si>
    <t>ČR RLK</t>
  </si>
  <si>
    <t>VÝNOSY CELKOM,z toho:</t>
  </si>
  <si>
    <t>a) za členské príspevky</t>
  </si>
  <si>
    <t>HV</t>
  </si>
  <si>
    <t>NÁKLADY CELKOM,z toho:</t>
  </si>
  <si>
    <t>a) energia</t>
  </si>
  <si>
    <t>b) spotrebný materiál</t>
  </si>
  <si>
    <t>c) obstaranie DDHM a DDNM</t>
  </si>
  <si>
    <t>e) telekomunikačné poplatky</t>
  </si>
  <si>
    <t>f) poštovné</t>
  </si>
  <si>
    <t>g) právne služby</t>
  </si>
  <si>
    <t>h) ekonomické služby</t>
  </si>
  <si>
    <t>i) poistenie a dane</t>
  </si>
  <si>
    <t>j) iné služby</t>
  </si>
  <si>
    <t xml:space="preserve">               dohody podľa ZP</t>
  </si>
  <si>
    <t xml:space="preserve">              náhr.str.času-funkc.</t>
  </si>
  <si>
    <t xml:space="preserve">              odv.do poist.fondov</t>
  </si>
  <si>
    <t>1=2 až 18</t>
  </si>
  <si>
    <t>d) opravy a údržba</t>
  </si>
  <si>
    <t>SLK</t>
  </si>
  <si>
    <t>Rada SLK</t>
  </si>
  <si>
    <t>Stredisko: 900 SLK</t>
  </si>
  <si>
    <t>Sekret.</t>
  </si>
  <si>
    <t>KV SLK</t>
  </si>
  <si>
    <t>ČR SLK</t>
  </si>
  <si>
    <t>Red.R.SLK</t>
  </si>
  <si>
    <t>Funk.SLK</t>
  </si>
  <si>
    <t>TK SLK</t>
  </si>
  <si>
    <t>SOZ</t>
  </si>
  <si>
    <t>Zdaň.čin.</t>
  </si>
  <si>
    <t>LEONARDO</t>
  </si>
  <si>
    <t>SSPvSLK</t>
  </si>
  <si>
    <t>VÝBORY</t>
  </si>
  <si>
    <t>AutoDop</t>
  </si>
  <si>
    <t>OS</t>
  </si>
  <si>
    <t>Stredisko: 100 RLK BA</t>
  </si>
  <si>
    <t>RLK BA</t>
  </si>
  <si>
    <t>Rada RLK</t>
  </si>
  <si>
    <t>Red.R.RLK</t>
  </si>
  <si>
    <t>Funk.RLK</t>
  </si>
  <si>
    <t>TK RLK</t>
  </si>
  <si>
    <t>Stredisko: 200 RLK TT</t>
  </si>
  <si>
    <t>RLK TT</t>
  </si>
  <si>
    <t>Stredisko: 300 RLK TN</t>
  </si>
  <si>
    <t>RLK TN</t>
  </si>
  <si>
    <t>Stredisko: 400 RLK NR</t>
  </si>
  <si>
    <t>RLK NR</t>
  </si>
  <si>
    <t>Stredisko: 500 RLK ZA</t>
  </si>
  <si>
    <t>RLK ZA</t>
  </si>
  <si>
    <t>Stredisko: 600 RLK BB</t>
  </si>
  <si>
    <t>RLK BB</t>
  </si>
  <si>
    <t>Stredisko: 700 RLK PR</t>
  </si>
  <si>
    <t>RLK PR</t>
  </si>
  <si>
    <t>Stredisko: 800 RLK KE</t>
  </si>
  <si>
    <t>RLK KE</t>
  </si>
  <si>
    <t>Konzilium</t>
  </si>
  <si>
    <t>1=2 až 14</t>
  </si>
  <si>
    <t>2=4 až 12</t>
  </si>
  <si>
    <t>VýborEL</t>
  </si>
  <si>
    <t>VýborVL</t>
  </si>
  <si>
    <t>MasMaL</t>
  </si>
  <si>
    <t>Vzdel</t>
  </si>
  <si>
    <t>Etika</t>
  </si>
  <si>
    <t>TransaFi</t>
  </si>
  <si>
    <t>HodPaSP</t>
  </si>
  <si>
    <t>Kvalitu</t>
  </si>
  <si>
    <t>Spol.MVO</t>
  </si>
  <si>
    <t>Et.Kom</t>
  </si>
  <si>
    <t>Výbory</t>
  </si>
  <si>
    <t>Odborné sekcie</t>
  </si>
  <si>
    <t>1=2 až 20</t>
  </si>
  <si>
    <t>e) finančné príjmy-úroky</t>
  </si>
  <si>
    <t>b) z poplatkov za služby-licencie</t>
  </si>
  <si>
    <t>a) za členské príspevky 2007</t>
  </si>
  <si>
    <t xml:space="preserve">  aa) člen.prisp.r.2006 a 2005</t>
  </si>
  <si>
    <t>b) z poplatkov za licencie 2007</t>
  </si>
  <si>
    <t>e) finančné príjmy(úroky)</t>
  </si>
  <si>
    <t>c) za system kvality</t>
  </si>
  <si>
    <t>d) prijmy z inzercie a reklamy</t>
  </si>
  <si>
    <t>c) za systém kvality</t>
  </si>
  <si>
    <t>d) príjmy z inzercie a reklamy</t>
  </si>
  <si>
    <t xml:space="preserve">    aa) člen.prisp. r. 2005 a 2006</t>
  </si>
  <si>
    <t>f) ostat.prijmy(akt.reg.,reg.popl.)</t>
  </si>
  <si>
    <t xml:space="preserve">    jj ) nájomné (len RLK)</t>
  </si>
  <si>
    <t xml:space="preserve">    jj)poistenie GENERALI</t>
  </si>
  <si>
    <t xml:space="preserve">    jj) za posd.proj.kvality</t>
  </si>
  <si>
    <t>k)cestovné,náhr.výdavkov</t>
  </si>
  <si>
    <t>l) vzdelávacie akcie</t>
  </si>
  <si>
    <t>m) reprezentačné</t>
  </si>
  <si>
    <t>n) osobné náklady súčtom:</t>
  </si>
  <si>
    <t xml:space="preserve">   z toho: mzdy pracovnikov</t>
  </si>
  <si>
    <t>o) odpisy</t>
  </si>
  <si>
    <t>p) informač.služby,vyd.časopisu</t>
  </si>
  <si>
    <t>r) propag.čin.a public relations</t>
  </si>
  <si>
    <t>s) iné prevádzkové náklady</t>
  </si>
  <si>
    <t xml:space="preserve">    ss)tvorba rezervného fondu</t>
  </si>
  <si>
    <t xml:space="preserve">    ss)tvorba podporného fondu</t>
  </si>
  <si>
    <t>t) finančné náklady</t>
  </si>
  <si>
    <t>u) na činnosť odborných sekcií</t>
  </si>
  <si>
    <t>Finančné výdaje bez r.: o, ss</t>
  </si>
  <si>
    <t>ZahrSp</t>
  </si>
  <si>
    <t>VedRa</t>
  </si>
  <si>
    <t>Plan.kvality</t>
  </si>
  <si>
    <t>SEKCIA</t>
  </si>
  <si>
    <t>1=2 až 15</t>
  </si>
  <si>
    <t>Etická K</t>
  </si>
  <si>
    <t>počet platiacich členov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</si>
</sst>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2"/>
      <name val="Arial CE"/>
      <family val="2"/>
    </font>
    <font>
      <sz val="2"/>
      <color indexed="9"/>
      <name val="Arial CE"/>
      <family val="2"/>
    </font>
    <font>
      <sz val="2"/>
      <name val="Arial CE"/>
      <family val="2"/>
    </font>
    <font>
      <b/>
      <sz val="8"/>
      <color indexed="57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2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2" fontId="1" fillId="0" borderId="2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11" fillId="3" borderId="4" xfId="0" applyNumberFormat="1" applyFont="1" applyFill="1" applyBorder="1" applyAlignment="1">
      <alignment/>
    </xf>
    <xf numFmtId="1" fontId="12" fillId="3" borderId="4" xfId="0" applyNumberFormat="1" applyFont="1" applyFill="1" applyBorder="1" applyAlignment="1">
      <alignment/>
    </xf>
    <xf numFmtId="2" fontId="13" fillId="3" borderId="4" xfId="0" applyNumberFormat="1" applyFont="1" applyFill="1" applyBorder="1" applyAlignment="1">
      <alignment/>
    </xf>
    <xf numFmtId="2" fontId="11" fillId="3" borderId="25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2" fontId="2" fillId="3" borderId="17" xfId="0" applyNumberFormat="1" applyFont="1" applyFill="1" applyBorder="1" applyAlignment="1">
      <alignment/>
    </xf>
    <xf numFmtId="1" fontId="3" fillId="3" borderId="17" xfId="0" applyNumberFormat="1" applyFon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2" fontId="2" fillId="3" borderId="24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2" fontId="2" fillId="3" borderId="25" xfId="0" applyNumberFormat="1" applyFont="1" applyFill="1" applyBorder="1" applyAlignment="1">
      <alignment/>
    </xf>
    <xf numFmtId="2" fontId="1" fillId="3" borderId="25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3" borderId="30" xfId="0" applyFont="1" applyFill="1" applyBorder="1" applyAlignment="1">
      <alignment/>
    </xf>
    <xf numFmtId="3" fontId="8" fillId="3" borderId="27" xfId="0" applyNumberFormat="1" applyFont="1" applyFill="1" applyBorder="1" applyAlignment="1">
      <alignment/>
    </xf>
    <xf numFmtId="2" fontId="10" fillId="3" borderId="27" xfId="0" applyNumberFormat="1" applyFont="1" applyFill="1" applyBorder="1" applyAlignment="1">
      <alignment/>
    </xf>
    <xf numFmtId="2" fontId="2" fillId="3" borderId="27" xfId="0" applyNumberFormat="1" applyFont="1" applyFill="1" applyBorder="1" applyAlignment="1">
      <alignment/>
    </xf>
    <xf numFmtId="2" fontId="1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2" fontId="1" fillId="0" borderId="2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3" borderId="31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43" xfId="0" applyNumberFormat="1" applyFont="1" applyBorder="1" applyAlignment="1">
      <alignment/>
    </xf>
    <xf numFmtId="2" fontId="11" fillId="3" borderId="31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3" borderId="42" xfId="0" applyNumberFormat="1" applyFont="1" applyFill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2" borderId="2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3" borderId="27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/>
    </xf>
    <xf numFmtId="0" fontId="9" fillId="2" borderId="2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3" borderId="27" xfId="0" applyNumberFormat="1" applyFont="1" applyFill="1" applyBorder="1" applyAlignment="1">
      <alignment/>
    </xf>
    <xf numFmtId="4" fontId="1" fillId="3" borderId="38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23.75390625" style="0" customWidth="1"/>
    <col min="2" max="3" width="12.75390625" style="0" customWidth="1"/>
    <col min="4" max="4" width="6.75390625" style="0" customWidth="1"/>
    <col min="5" max="5" width="1.75390625" style="0" customWidth="1"/>
    <col min="6" max="6" width="11.875" style="0" customWidth="1"/>
    <col min="7" max="7" width="10.625" style="0" customWidth="1"/>
    <col min="8" max="8" width="10.125" style="0" customWidth="1"/>
    <col min="9" max="10" width="10.625" style="0" customWidth="1"/>
    <col min="11" max="11" width="10.25390625" style="0" customWidth="1"/>
    <col min="12" max="12" width="10.75390625" style="0" customWidth="1"/>
    <col min="13" max="13" width="11.125" style="0" customWidth="1"/>
    <col min="14" max="14" width="11.25390625" style="0" customWidth="1"/>
    <col min="15" max="15" width="9.75390625" style="0" customWidth="1"/>
    <col min="16" max="16" width="0.875" style="0" customWidth="1"/>
    <col min="17" max="17" width="9.75390625" style="0" customWidth="1"/>
  </cols>
  <sheetData>
    <row r="1" ht="13.5" thickBot="1"/>
    <row r="2" spans="1:26" ht="12.75">
      <c r="A2" s="5" t="s">
        <v>0</v>
      </c>
      <c r="B2" s="6" t="s">
        <v>2</v>
      </c>
      <c r="C2" s="6" t="s">
        <v>1</v>
      </c>
      <c r="D2" s="7" t="s">
        <v>6</v>
      </c>
      <c r="E2" s="8"/>
      <c r="F2" s="6" t="s">
        <v>33</v>
      </c>
      <c r="G2" s="6" t="s">
        <v>50</v>
      </c>
      <c r="H2" s="6" t="s">
        <v>56</v>
      </c>
      <c r="I2" s="6" t="s">
        <v>58</v>
      </c>
      <c r="J2" s="6" t="s">
        <v>60</v>
      </c>
      <c r="K2" s="6" t="s">
        <v>62</v>
      </c>
      <c r="L2" s="6" t="s">
        <v>64</v>
      </c>
      <c r="M2" s="6" t="s">
        <v>66</v>
      </c>
      <c r="N2" s="93" t="s">
        <v>68</v>
      </c>
      <c r="O2" s="90"/>
      <c r="P2" s="90"/>
      <c r="Q2" s="90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9"/>
      <c r="B3" s="10" t="s">
        <v>3</v>
      </c>
      <c r="C3" s="10" t="s">
        <v>4</v>
      </c>
      <c r="D3" s="11" t="s">
        <v>7</v>
      </c>
      <c r="E3" s="12"/>
      <c r="F3" s="10">
        <v>900</v>
      </c>
      <c r="G3" s="10">
        <v>100</v>
      </c>
      <c r="H3" s="10">
        <v>200</v>
      </c>
      <c r="I3" s="10">
        <v>300</v>
      </c>
      <c r="J3" s="10">
        <v>400</v>
      </c>
      <c r="K3" s="10">
        <v>500</v>
      </c>
      <c r="L3" s="10">
        <v>600</v>
      </c>
      <c r="M3" s="10">
        <v>700</v>
      </c>
      <c r="N3" s="94">
        <v>800</v>
      </c>
      <c r="O3" s="90"/>
      <c r="P3" s="90"/>
      <c r="Q3" s="90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2" t="s">
        <v>5</v>
      </c>
      <c r="B4" s="3">
        <v>1</v>
      </c>
      <c r="C4" s="3" t="s">
        <v>71</v>
      </c>
      <c r="D4" s="4">
        <v>3</v>
      </c>
      <c r="E4" s="3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27">
        <v>12</v>
      </c>
      <c r="O4" s="89"/>
      <c r="P4" s="89"/>
      <c r="Q4" s="89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163" t="s">
        <v>120</v>
      </c>
      <c r="B5" s="167"/>
      <c r="C5" s="167"/>
      <c r="D5" s="165"/>
      <c r="E5" s="164"/>
      <c r="F5" s="164"/>
      <c r="G5" s="164">
        <v>2367</v>
      </c>
      <c r="H5" s="164">
        <v>1103</v>
      </c>
      <c r="I5" s="164">
        <v>1245</v>
      </c>
      <c r="J5" s="164">
        <v>1590</v>
      </c>
      <c r="K5" s="164">
        <v>1558</v>
      </c>
      <c r="L5" s="164">
        <v>1420</v>
      </c>
      <c r="M5" s="164">
        <v>1715</v>
      </c>
      <c r="N5" s="166">
        <v>2220</v>
      </c>
      <c r="O5" s="89"/>
      <c r="P5" s="89"/>
      <c r="Q5" s="89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111" t="s">
        <v>15</v>
      </c>
      <c r="B6" s="135">
        <f>SUM(B7:B13)</f>
        <v>36120000</v>
      </c>
      <c r="C6" s="185">
        <f>SUM(C7:C13)</f>
        <v>43821229.050000004</v>
      </c>
      <c r="D6" s="136">
        <f aca="true" t="shared" si="0" ref="D6:D13">C6/B6*100</f>
        <v>121.32123214285716</v>
      </c>
      <c r="E6" s="61"/>
      <c r="F6" s="195">
        <f>SUM(F7:F13)</f>
        <v>26562699.97</v>
      </c>
      <c r="G6" s="195">
        <f aca="true" t="shared" si="1" ref="G6:M6">SUM(G7:G13)</f>
        <v>3566723.8</v>
      </c>
      <c r="H6" s="195">
        <f t="shared" si="1"/>
        <v>1296318.17</v>
      </c>
      <c r="I6" s="195">
        <f t="shared" si="1"/>
        <v>1405362.21</v>
      </c>
      <c r="J6" s="195">
        <f t="shared" si="1"/>
        <v>1874892.0599999998</v>
      </c>
      <c r="K6" s="195">
        <f t="shared" si="1"/>
        <v>2094857.28</v>
      </c>
      <c r="L6" s="195">
        <f t="shared" si="1"/>
        <v>2030850.71</v>
      </c>
      <c r="M6" s="195">
        <f t="shared" si="1"/>
        <v>2107695.9</v>
      </c>
      <c r="N6" s="196">
        <f>SUM(N7:N13)</f>
        <v>2881828.9499999997</v>
      </c>
      <c r="O6" s="60"/>
      <c r="P6" s="60"/>
      <c r="Q6" s="60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4" t="s">
        <v>16</v>
      </c>
      <c r="B7" s="120">
        <v>25000000</v>
      </c>
      <c r="C7" s="186">
        <f aca="true" t="shared" si="2" ref="C7:C13">SUM(F7:N7)</f>
        <v>28868160</v>
      </c>
      <c r="D7" s="126">
        <f t="shared" si="0"/>
        <v>115.47264</v>
      </c>
      <c r="E7" s="35"/>
      <c r="F7" s="197">
        <v>17406565</v>
      </c>
      <c r="G7" s="197">
        <v>1942068</v>
      </c>
      <c r="H7" s="197">
        <v>969050</v>
      </c>
      <c r="I7" s="197">
        <v>1080825</v>
      </c>
      <c r="J7" s="197">
        <v>1395413</v>
      </c>
      <c r="K7" s="197">
        <v>1366092</v>
      </c>
      <c r="L7" s="197">
        <v>1257463</v>
      </c>
      <c r="M7" s="197">
        <v>1524584</v>
      </c>
      <c r="N7" s="198">
        <v>1926100</v>
      </c>
      <c r="O7" s="91"/>
      <c r="P7" s="91"/>
      <c r="Q7" s="60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5" t="s">
        <v>95</v>
      </c>
      <c r="B8" s="121">
        <v>0</v>
      </c>
      <c r="C8" s="187">
        <f>SUM(F8:N8)</f>
        <v>8188821</v>
      </c>
      <c r="D8" s="131" t="e">
        <f>C9/B8*100</f>
        <v>#DIV/0!</v>
      </c>
      <c r="E8" s="32"/>
      <c r="F8" s="199">
        <v>4282968</v>
      </c>
      <c r="G8" s="199">
        <v>1052178</v>
      </c>
      <c r="H8" s="199">
        <v>162350</v>
      </c>
      <c r="I8" s="199">
        <v>228935</v>
      </c>
      <c r="J8" s="199">
        <v>336475</v>
      </c>
      <c r="K8" s="199">
        <v>537075</v>
      </c>
      <c r="L8" s="199">
        <v>559540</v>
      </c>
      <c r="M8" s="199">
        <v>432450</v>
      </c>
      <c r="N8" s="200">
        <v>596850</v>
      </c>
      <c r="O8" s="91"/>
      <c r="P8" s="91"/>
      <c r="Q8" s="60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5" t="s">
        <v>86</v>
      </c>
      <c r="B9" s="121">
        <v>2500000</v>
      </c>
      <c r="C9" s="187">
        <f>SUM(F9:N9)</f>
        <v>2730900</v>
      </c>
      <c r="D9" s="127">
        <f t="shared" si="0"/>
        <v>109.236</v>
      </c>
      <c r="E9" s="32"/>
      <c r="F9" s="199">
        <f>R!$E$8</f>
        <v>1543400</v>
      </c>
      <c r="G9" s="199">
        <f>'R1'!$E$8</f>
        <v>266000</v>
      </c>
      <c r="H9" s="199">
        <f>'R2'!$E$8</f>
        <v>150500</v>
      </c>
      <c r="I9" s="199">
        <f>'R3'!$E$8</f>
        <v>87500</v>
      </c>
      <c r="J9" s="199">
        <f>'R4'!$E$8</f>
        <v>136500</v>
      </c>
      <c r="K9" s="199">
        <f>'R5'!$E$8</f>
        <v>106500</v>
      </c>
      <c r="L9" s="199">
        <f>'R6'!$E$8</f>
        <v>123500</v>
      </c>
      <c r="M9" s="199">
        <f>'R7'!$E$8</f>
        <v>138000</v>
      </c>
      <c r="N9" s="200">
        <f>'R8'!$E$8</f>
        <v>179000</v>
      </c>
      <c r="O9" s="91"/>
      <c r="P9" s="91"/>
      <c r="Q9" s="60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5" t="s">
        <v>93</v>
      </c>
      <c r="B10" s="121">
        <v>7000000</v>
      </c>
      <c r="C10" s="187">
        <f t="shared" si="2"/>
        <v>233000</v>
      </c>
      <c r="D10" s="127">
        <f t="shared" si="0"/>
        <v>3.3285714285714287</v>
      </c>
      <c r="E10" s="32"/>
      <c r="F10" s="199">
        <f>R!$E$9</f>
        <v>233000</v>
      </c>
      <c r="G10" s="199">
        <f>'R1'!$E$9</f>
        <v>0</v>
      </c>
      <c r="H10" s="199">
        <f>'R2'!$E$9</f>
        <v>0</v>
      </c>
      <c r="I10" s="199">
        <f>'R3'!$E$9</f>
        <v>0</v>
      </c>
      <c r="J10" s="199">
        <f>'R4'!$E$9</f>
        <v>0</v>
      </c>
      <c r="K10" s="199">
        <f>'R5'!$E$9</f>
        <v>0</v>
      </c>
      <c r="L10" s="199">
        <f>'R6'!$E$9</f>
        <v>0</v>
      </c>
      <c r="M10" s="199">
        <f>'R7'!$E$9</f>
        <v>0</v>
      </c>
      <c r="N10" s="200">
        <f>'R8'!$E$9</f>
        <v>0</v>
      </c>
      <c r="O10" s="91"/>
      <c r="P10" s="91"/>
      <c r="Q10" s="6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5" t="s">
        <v>94</v>
      </c>
      <c r="B11" s="121">
        <v>100000</v>
      </c>
      <c r="C11" s="187">
        <f t="shared" si="2"/>
        <v>0</v>
      </c>
      <c r="D11" s="131">
        <f t="shared" si="0"/>
        <v>0</v>
      </c>
      <c r="E11" s="32"/>
      <c r="F11" s="199">
        <f>R!$E$10</f>
        <v>0</v>
      </c>
      <c r="G11" s="199">
        <f>'R1'!$E$10</f>
        <v>0</v>
      </c>
      <c r="H11" s="199">
        <f>'R2'!$E$10</f>
        <v>0</v>
      </c>
      <c r="I11" s="199">
        <f>'R3'!$E$10</f>
        <v>0</v>
      </c>
      <c r="J11" s="199">
        <f>'R4'!$E$10</f>
        <v>0</v>
      </c>
      <c r="K11" s="199">
        <f>'R5'!$E$10</f>
        <v>0</v>
      </c>
      <c r="L11" s="199">
        <f>'R6'!$E$10</f>
        <v>0</v>
      </c>
      <c r="M11" s="199">
        <f>'R7'!$E$10</f>
        <v>0</v>
      </c>
      <c r="N11" s="200">
        <f>'R8'!$E$10</f>
        <v>0</v>
      </c>
      <c r="O11" s="91"/>
      <c r="P11" s="91"/>
      <c r="Q11" s="6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5" t="s">
        <v>85</v>
      </c>
      <c r="B12" s="121">
        <v>670000</v>
      </c>
      <c r="C12" s="187">
        <f t="shared" si="2"/>
        <v>1488220.5999999999</v>
      </c>
      <c r="D12" s="127">
        <f t="shared" si="0"/>
        <v>222.12247761194027</v>
      </c>
      <c r="E12" s="32"/>
      <c r="F12" s="199">
        <f>R!$E$11</f>
        <v>867137.39</v>
      </c>
      <c r="G12" s="199">
        <f>'R1'!$E$11</f>
        <v>306477.36</v>
      </c>
      <c r="H12" s="199">
        <f>'R2'!$E$11</f>
        <v>1679.17</v>
      </c>
      <c r="I12" s="199">
        <f>'R3'!$E$11</f>
        <v>810.21</v>
      </c>
      <c r="J12" s="199">
        <f>'R4'!$E$11</f>
        <v>6503.9</v>
      </c>
      <c r="K12" s="199">
        <f>'R5'!$E$11</f>
        <v>64490.28</v>
      </c>
      <c r="L12" s="199">
        <f>'R6'!$E$11</f>
        <v>77347.66</v>
      </c>
      <c r="M12" s="199">
        <f>'R7'!$E$11</f>
        <v>5661.37</v>
      </c>
      <c r="N12" s="200">
        <f>'R8'!$E$11</f>
        <v>158113.26</v>
      </c>
      <c r="O12" s="91"/>
      <c r="P12" s="91"/>
      <c r="Q12" s="60"/>
      <c r="R12" s="1"/>
      <c r="S12" s="1"/>
      <c r="T12" s="1"/>
      <c r="U12" s="1"/>
      <c r="V12" s="1"/>
      <c r="W12" s="1"/>
      <c r="X12" s="1"/>
      <c r="Y12" s="1"/>
      <c r="Z12" s="1"/>
    </row>
    <row r="13" spans="1:26" ht="13.5" thickBot="1">
      <c r="A13" s="19" t="s">
        <v>96</v>
      </c>
      <c r="B13" s="122">
        <v>850000</v>
      </c>
      <c r="C13" s="187">
        <f t="shared" si="2"/>
        <v>2312127.4499999997</v>
      </c>
      <c r="D13" s="127">
        <f t="shared" si="0"/>
        <v>272.014994117647</v>
      </c>
      <c r="E13" s="34"/>
      <c r="F13" s="199">
        <f>R!$E$12</f>
        <v>2229629.58</v>
      </c>
      <c r="G13" s="199">
        <f>'R1'!$E$12</f>
        <v>0.44</v>
      </c>
      <c r="H13" s="199">
        <f>'R2'!$E$12</f>
        <v>12739</v>
      </c>
      <c r="I13" s="199">
        <f>'R3'!$E$12</f>
        <v>7292</v>
      </c>
      <c r="J13" s="199">
        <f>'R4'!$E$12</f>
        <v>0.16</v>
      </c>
      <c r="K13" s="199">
        <f>'R5'!$E$12</f>
        <v>20700</v>
      </c>
      <c r="L13" s="199">
        <f>'R6'!$E$12</f>
        <v>13000.05</v>
      </c>
      <c r="M13" s="199">
        <f>'R7'!$E$12</f>
        <v>7000.53</v>
      </c>
      <c r="N13" s="200">
        <f>'R8'!$E$12</f>
        <v>21765.690000000002</v>
      </c>
      <c r="O13" s="91"/>
      <c r="P13" s="91"/>
      <c r="Q13" s="60"/>
      <c r="R13" s="1"/>
      <c r="S13" s="1"/>
      <c r="T13" s="1"/>
      <c r="U13" s="1"/>
      <c r="V13" s="1"/>
      <c r="W13" s="1"/>
      <c r="X13" s="1"/>
      <c r="Y13" s="1"/>
      <c r="Z13" s="1"/>
    </row>
    <row r="14" spans="1:26" ht="13.5" thickBot="1">
      <c r="A14" s="20"/>
      <c r="B14" s="123">
        <f>B6-B15</f>
        <v>0</v>
      </c>
      <c r="C14" s="188">
        <f>C6-C15</f>
        <v>6530877.75</v>
      </c>
      <c r="D14" s="194" t="s">
        <v>17</v>
      </c>
      <c r="E14" s="33"/>
      <c r="F14" s="201"/>
      <c r="G14" s="201"/>
      <c r="H14" s="201"/>
      <c r="I14" s="201"/>
      <c r="J14" s="201"/>
      <c r="K14" s="201"/>
      <c r="L14" s="201"/>
      <c r="M14" s="201"/>
      <c r="N14" s="202"/>
      <c r="O14" s="60"/>
      <c r="P14" s="60"/>
      <c r="Q14" s="60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16" t="s">
        <v>18</v>
      </c>
      <c r="B15" s="119">
        <f>SUM(B16:B32,B37:B44)</f>
        <v>36120000</v>
      </c>
      <c r="C15" s="189">
        <f>SUM(C16:C32,C37:C44)</f>
        <v>37290351.300000004</v>
      </c>
      <c r="D15" s="125">
        <f>C15/B15*100</f>
        <v>103.24017524916944</v>
      </c>
      <c r="E15" s="30"/>
      <c r="F15" s="203">
        <f>SUM(F16:F32,F37:F44)</f>
        <v>19905333.169999998</v>
      </c>
      <c r="G15" s="203">
        <f>SUM(G16:G32,G37:G44)</f>
        <v>2828013.5</v>
      </c>
      <c r="H15" s="203">
        <f aca="true" t="shared" si="3" ref="H15:N15">SUM(H16:H32,H37:H44)</f>
        <v>1887904.06</v>
      </c>
      <c r="I15" s="203">
        <f t="shared" si="3"/>
        <v>1379784.16</v>
      </c>
      <c r="J15" s="203">
        <f t="shared" si="3"/>
        <v>2175477.54</v>
      </c>
      <c r="K15" s="203">
        <f t="shared" si="3"/>
        <v>2197491.27</v>
      </c>
      <c r="L15" s="203">
        <f t="shared" si="3"/>
        <v>1819643.25</v>
      </c>
      <c r="M15" s="203">
        <f t="shared" si="3"/>
        <v>2193595</v>
      </c>
      <c r="N15" s="204">
        <f t="shared" si="3"/>
        <v>2903109.35</v>
      </c>
      <c r="O15" s="60"/>
      <c r="P15" s="60"/>
      <c r="Q15" s="6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8" t="s">
        <v>19</v>
      </c>
      <c r="B16" s="120">
        <v>300000</v>
      </c>
      <c r="C16" s="190">
        <f>SUM(F16:N16)</f>
        <v>129696.8</v>
      </c>
      <c r="D16" s="126">
        <f>C16/B16*100</f>
        <v>43.23226666666667</v>
      </c>
      <c r="E16" s="32"/>
      <c r="F16" s="197">
        <f>R!$E$15</f>
        <v>129696.8</v>
      </c>
      <c r="G16" s="197">
        <f>'R1'!$E$15</f>
        <v>0</v>
      </c>
      <c r="H16" s="197">
        <f>'R2'!$E$15</f>
        <v>0</v>
      </c>
      <c r="I16" s="197">
        <f>'R3'!$E$15</f>
        <v>0</v>
      </c>
      <c r="J16" s="197">
        <f>'R4'!$E$15</f>
        <v>0</v>
      </c>
      <c r="K16" s="197">
        <f>'R5'!$E$15</f>
        <v>0</v>
      </c>
      <c r="L16" s="197">
        <f>'R6'!$E$15</f>
        <v>0</v>
      </c>
      <c r="M16" s="197">
        <f>'R7'!$E$15</f>
        <v>0</v>
      </c>
      <c r="N16" s="198">
        <f>'R8'!$E$15</f>
        <v>0</v>
      </c>
      <c r="O16" s="91"/>
      <c r="P16" s="91"/>
      <c r="Q16" s="6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5" t="s">
        <v>20</v>
      </c>
      <c r="B17" s="121">
        <v>1200000</v>
      </c>
      <c r="C17" s="190">
        <f aca="true" t="shared" si="4" ref="C17:C44">SUM(F17:N17)</f>
        <v>538987.9</v>
      </c>
      <c r="D17" s="127">
        <f>C17/B17*100</f>
        <v>44.91565833333333</v>
      </c>
      <c r="E17" s="32"/>
      <c r="F17" s="199">
        <f>R!$E$16</f>
        <v>101433.9</v>
      </c>
      <c r="G17" s="199">
        <f>'R1'!$E$16</f>
        <v>136627.2</v>
      </c>
      <c r="H17" s="199">
        <f>'R2'!$E$16</f>
        <v>43504</v>
      </c>
      <c r="I17" s="199">
        <f>'R3'!$E$16</f>
        <v>24889.5</v>
      </c>
      <c r="J17" s="199">
        <f>'R4'!$E$16</f>
        <v>49527.3</v>
      </c>
      <c r="K17" s="199">
        <f>'R5'!$E$16</f>
        <v>43347.5</v>
      </c>
      <c r="L17" s="199">
        <f>'R6'!$E$16</f>
        <v>28056.5</v>
      </c>
      <c r="M17" s="199">
        <f>'R7'!$E$16</f>
        <v>42856.200000000004</v>
      </c>
      <c r="N17" s="200">
        <f>'R8'!$E$16</f>
        <v>68745.8</v>
      </c>
      <c r="O17" s="91"/>
      <c r="P17" s="91"/>
      <c r="Q17" s="6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5" t="s">
        <v>21</v>
      </c>
      <c r="B18" s="121">
        <v>100000</v>
      </c>
      <c r="C18" s="190">
        <f t="shared" si="4"/>
        <v>86765</v>
      </c>
      <c r="D18" s="131">
        <f aca="true" t="shared" si="5" ref="D18:D44">C18/B18*100</f>
        <v>86.765</v>
      </c>
      <c r="E18" s="32"/>
      <c r="F18" s="199">
        <f>R!$E$17</f>
        <v>50745</v>
      </c>
      <c r="G18" s="199">
        <f>'R1'!$E$17</f>
        <v>3489</v>
      </c>
      <c r="H18" s="199">
        <f>'R2'!$E$17</f>
        <v>0</v>
      </c>
      <c r="I18" s="199">
        <f>'R3'!$E$17</f>
        <v>378.5</v>
      </c>
      <c r="J18" s="199">
        <f>'R4'!$E$17</f>
        <v>5543</v>
      </c>
      <c r="K18" s="199">
        <f>'R5'!$E$17</f>
        <v>6302</v>
      </c>
      <c r="L18" s="199">
        <f>'R6'!$E$17</f>
        <v>0</v>
      </c>
      <c r="M18" s="199">
        <f>'R7'!$E$17</f>
        <v>14784.5</v>
      </c>
      <c r="N18" s="200">
        <f>'R8'!$E$17</f>
        <v>5523</v>
      </c>
      <c r="O18" s="91"/>
      <c r="P18" s="91"/>
      <c r="Q18" s="6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5" t="s">
        <v>32</v>
      </c>
      <c r="B19" s="121">
        <v>300000</v>
      </c>
      <c r="C19" s="190">
        <f t="shared" si="4"/>
        <v>192418.30000000002</v>
      </c>
      <c r="D19" s="127">
        <f t="shared" si="5"/>
        <v>64.13943333333334</v>
      </c>
      <c r="E19" s="32"/>
      <c r="F19" s="199">
        <f>R!$E$18</f>
        <v>97410.1</v>
      </c>
      <c r="G19" s="199">
        <f>'R1'!$E$18</f>
        <v>27482.1</v>
      </c>
      <c r="H19" s="199">
        <f>'R2'!$E$18</f>
        <v>24647</v>
      </c>
      <c r="I19" s="199">
        <f>'R3'!$E$18</f>
        <v>6389</v>
      </c>
      <c r="J19" s="199">
        <f>'R4'!$E$18</f>
        <v>5236.5</v>
      </c>
      <c r="K19" s="199">
        <f>'R5'!$E$18</f>
        <v>1000</v>
      </c>
      <c r="L19" s="199">
        <f>'R6'!$E$18</f>
        <v>0</v>
      </c>
      <c r="M19" s="199">
        <f>'R7'!$E$18</f>
        <v>12102.1</v>
      </c>
      <c r="N19" s="200">
        <f>'R8'!$E$18</f>
        <v>18151.5</v>
      </c>
      <c r="O19" s="91"/>
      <c r="P19" s="91"/>
      <c r="Q19" s="60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5" t="s">
        <v>22</v>
      </c>
      <c r="B20" s="121">
        <v>1500000</v>
      </c>
      <c r="C20" s="190">
        <f t="shared" si="4"/>
        <v>1183194.75</v>
      </c>
      <c r="D20" s="127">
        <f t="shared" si="5"/>
        <v>78.87965</v>
      </c>
      <c r="E20" s="32"/>
      <c r="F20" s="199">
        <f>R!$E$19</f>
        <v>448578.84</v>
      </c>
      <c r="G20" s="199">
        <f>'R1'!$E$19</f>
        <v>69906.5</v>
      </c>
      <c r="H20" s="199">
        <f>'R2'!$E$19</f>
        <v>79787.06</v>
      </c>
      <c r="I20" s="199">
        <f>'R3'!$E$19</f>
        <v>54961</v>
      </c>
      <c r="J20" s="199">
        <f>'R4'!$E$19</f>
        <v>136146</v>
      </c>
      <c r="K20" s="199">
        <f>'R5'!$E$19</f>
        <v>136393</v>
      </c>
      <c r="L20" s="199">
        <f>'R6'!$E$19</f>
        <v>47547.75</v>
      </c>
      <c r="M20" s="199">
        <f>'R7'!$E$19</f>
        <v>56588.5</v>
      </c>
      <c r="N20" s="200">
        <f>'R8'!$E$19</f>
        <v>153286.1</v>
      </c>
      <c r="O20" s="91"/>
      <c r="P20" s="91"/>
      <c r="Q20" s="60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5" t="s">
        <v>23</v>
      </c>
      <c r="B21" s="121">
        <v>1160000</v>
      </c>
      <c r="C21" s="190">
        <f t="shared" si="4"/>
        <v>1102581.7</v>
      </c>
      <c r="D21" s="127">
        <f t="shared" si="5"/>
        <v>95.05014655172414</v>
      </c>
      <c r="E21" s="32"/>
      <c r="F21" s="199">
        <f>R!$E$20</f>
        <v>816200.7</v>
      </c>
      <c r="G21" s="199">
        <f>'R1'!$E$20</f>
        <v>133348</v>
      </c>
      <c r="H21" s="199">
        <f>'R2'!$E$20</f>
        <v>17644</v>
      </c>
      <c r="I21" s="199">
        <f>'R3'!$E$20</f>
        <v>8573</v>
      </c>
      <c r="J21" s="199">
        <f>'R4'!$E$20</f>
        <v>27069</v>
      </c>
      <c r="K21" s="199">
        <f>'R5'!$E$20</f>
        <v>17971</v>
      </c>
      <c r="L21" s="199">
        <f>'R6'!$E$20</f>
        <v>14228</v>
      </c>
      <c r="M21" s="199">
        <f>'R7'!$E$20</f>
        <v>18834</v>
      </c>
      <c r="N21" s="200">
        <f>'R8'!$E$20</f>
        <v>48714</v>
      </c>
      <c r="O21" s="91"/>
      <c r="P21" s="91"/>
      <c r="Q21" s="60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5" t="s">
        <v>24</v>
      </c>
      <c r="B22" s="121">
        <v>2400000</v>
      </c>
      <c r="C22" s="190">
        <f t="shared" si="4"/>
        <v>1891148</v>
      </c>
      <c r="D22" s="127">
        <f t="shared" si="5"/>
        <v>78.79783333333333</v>
      </c>
      <c r="E22" s="32"/>
      <c r="F22" s="199">
        <f>R!$E$21</f>
        <v>319835</v>
      </c>
      <c r="G22" s="199">
        <f>'R1'!$E$21</f>
        <v>285600</v>
      </c>
      <c r="H22" s="199">
        <f>'R2'!$E$21</f>
        <v>261800</v>
      </c>
      <c r="I22" s="199">
        <f>'R3'!$E$21</f>
        <v>0</v>
      </c>
      <c r="J22" s="199">
        <f>'R4'!$E$21</f>
        <v>167113</v>
      </c>
      <c r="K22" s="199">
        <f>'R5'!$E$21</f>
        <v>285600</v>
      </c>
      <c r="L22" s="199">
        <f>'R6'!$E$21</f>
        <v>165000</v>
      </c>
      <c r="M22" s="199">
        <f>'R7'!$E$21</f>
        <v>192000</v>
      </c>
      <c r="N22" s="200">
        <f>'R8'!$E$21</f>
        <v>214200</v>
      </c>
      <c r="O22" s="91"/>
      <c r="P22" s="91"/>
      <c r="Q22" s="60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5" t="s">
        <v>25</v>
      </c>
      <c r="B23" s="121">
        <v>1100000</v>
      </c>
      <c r="C23" s="190">
        <f t="shared" si="4"/>
        <v>1377600</v>
      </c>
      <c r="D23" s="127">
        <f t="shared" si="5"/>
        <v>125.23636363636363</v>
      </c>
      <c r="E23" s="32"/>
      <c r="F23" s="199">
        <f>R!$E$22</f>
        <v>720000</v>
      </c>
      <c r="G23" s="199">
        <f>'R1'!$E$22</f>
        <v>412000</v>
      </c>
      <c r="H23" s="199">
        <f>'R2'!$E$22</f>
        <v>0</v>
      </c>
      <c r="I23" s="199">
        <f>'R3'!$E$22</f>
        <v>0</v>
      </c>
      <c r="J23" s="199">
        <f>'R4'!$E$22</f>
        <v>173600</v>
      </c>
      <c r="K23" s="199">
        <f>'R5'!$E$22</f>
        <v>72000</v>
      </c>
      <c r="L23" s="199">
        <f>'R6'!$E$22</f>
        <v>0</v>
      </c>
      <c r="M23" s="199">
        <f>'R7'!$E$22</f>
        <v>0</v>
      </c>
      <c r="N23" s="200">
        <f>'R8'!$E$22</f>
        <v>0</v>
      </c>
      <c r="O23" s="91"/>
      <c r="P23" s="91"/>
      <c r="Q23" s="60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5" t="s">
        <v>26</v>
      </c>
      <c r="B24" s="121">
        <v>180000</v>
      </c>
      <c r="C24" s="190">
        <f t="shared" si="4"/>
        <v>139634</v>
      </c>
      <c r="D24" s="127">
        <f t="shared" si="5"/>
        <v>77.57444444444445</v>
      </c>
      <c r="E24" s="32"/>
      <c r="F24" s="199">
        <f>R!$E$23</f>
        <v>124378</v>
      </c>
      <c r="G24" s="199">
        <f>'R1'!$E$23</f>
        <v>291</v>
      </c>
      <c r="H24" s="199">
        <f>'R2'!$E$23</f>
        <v>5472</v>
      </c>
      <c r="I24" s="199">
        <f>'R3'!$E$23</f>
        <v>2188</v>
      </c>
      <c r="J24" s="199">
        <f>'R4'!$E$23</f>
        <v>906</v>
      </c>
      <c r="K24" s="199">
        <f>'R5'!$E$23</f>
        <v>480</v>
      </c>
      <c r="L24" s="199">
        <f>'R6'!$E$23</f>
        <v>0</v>
      </c>
      <c r="M24" s="199">
        <f>'R7'!$E$23</f>
        <v>1194</v>
      </c>
      <c r="N24" s="200">
        <f>'R8'!$E$23</f>
        <v>4725</v>
      </c>
      <c r="O24" s="91"/>
      <c r="P24" s="91"/>
      <c r="Q24" s="60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5" t="s">
        <v>27</v>
      </c>
      <c r="B25" s="121">
        <v>2500000</v>
      </c>
      <c r="C25" s="190">
        <f t="shared" si="4"/>
        <v>1540050.3399999999</v>
      </c>
      <c r="D25" s="127">
        <f t="shared" si="5"/>
        <v>61.60201359999999</v>
      </c>
      <c r="E25" s="32"/>
      <c r="F25" s="199">
        <f>R!$E$24</f>
        <v>1282611.2</v>
      </c>
      <c r="G25" s="199">
        <f>'R1'!$E$24</f>
        <v>52066.2</v>
      </c>
      <c r="H25" s="199">
        <f>'R2'!$E$24</f>
        <v>21879.7</v>
      </c>
      <c r="I25" s="199">
        <f>'R3'!$E$24</f>
        <v>266</v>
      </c>
      <c r="J25" s="199">
        <f>'R4'!$E$24</f>
        <v>48514.74</v>
      </c>
      <c r="K25" s="199">
        <f>'R5'!$E$24</f>
        <v>79849</v>
      </c>
      <c r="L25" s="199">
        <f>'R6'!$E$24</f>
        <v>1357</v>
      </c>
      <c r="M25" s="199">
        <f>'R7'!$E$24</f>
        <v>36765.5</v>
      </c>
      <c r="N25" s="200">
        <f>'R8'!$E$24</f>
        <v>16741</v>
      </c>
      <c r="O25" s="91"/>
      <c r="P25" s="91"/>
      <c r="Q25" s="60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5" t="s">
        <v>97</v>
      </c>
      <c r="B26" s="121">
        <v>1700000</v>
      </c>
      <c r="C26" s="190">
        <f t="shared" si="4"/>
        <v>1526516.8299999998</v>
      </c>
      <c r="D26" s="127">
        <f t="shared" si="5"/>
        <v>89.79510764705881</v>
      </c>
      <c r="E26" s="32"/>
      <c r="F26" s="199">
        <f>R!$E$25</f>
        <v>1900</v>
      </c>
      <c r="G26" s="199">
        <f>'R1'!$E$25</f>
        <v>182410</v>
      </c>
      <c r="H26" s="199">
        <f>'R2'!$E$25</f>
        <v>168175.8</v>
      </c>
      <c r="I26" s="199">
        <f>'R3'!$E$25</f>
        <v>58420.86</v>
      </c>
      <c r="J26" s="199">
        <f>'R4'!$E$25</f>
        <v>350875</v>
      </c>
      <c r="K26" s="199">
        <f>'R5'!$E$25</f>
        <v>156866.87</v>
      </c>
      <c r="L26" s="199">
        <f>'R6'!$E$25</f>
        <v>181726</v>
      </c>
      <c r="M26" s="199">
        <f>'R7'!$E$25</f>
        <v>208572</v>
      </c>
      <c r="N26" s="200">
        <f>'R8'!$E$25</f>
        <v>217570.3</v>
      </c>
      <c r="O26" s="91"/>
      <c r="P26" s="91"/>
      <c r="Q26" s="60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5" t="s">
        <v>98</v>
      </c>
      <c r="B27" s="121">
        <v>0</v>
      </c>
      <c r="C27" s="190">
        <f t="shared" si="4"/>
        <v>4010467</v>
      </c>
      <c r="D27" s="131" t="e">
        <f t="shared" si="5"/>
        <v>#DIV/0!</v>
      </c>
      <c r="E27" s="32"/>
      <c r="F27" s="199">
        <f>R!$E$26</f>
        <v>4010467</v>
      </c>
      <c r="G27" s="199">
        <f>'R1'!$E$26</f>
        <v>0</v>
      </c>
      <c r="H27" s="199">
        <f>'R2'!$E$26</f>
        <v>0</v>
      </c>
      <c r="I27" s="199">
        <f>'R3'!$E$26</f>
        <v>0</v>
      </c>
      <c r="J27" s="199">
        <f>'R4'!$E$26</f>
        <v>0</v>
      </c>
      <c r="K27" s="199">
        <f>'R5'!$E$26</f>
        <v>0</v>
      </c>
      <c r="L27" s="199">
        <f>'R6'!$E$26</f>
        <v>0</v>
      </c>
      <c r="M27" s="199">
        <f>'R7'!$E$26</f>
        <v>0</v>
      </c>
      <c r="N27" s="200">
        <f>'R8'!$E$26</f>
        <v>0</v>
      </c>
      <c r="O27" s="91"/>
      <c r="P27" s="91"/>
      <c r="Q27" s="60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5" t="s">
        <v>99</v>
      </c>
      <c r="B28" s="121">
        <v>0</v>
      </c>
      <c r="C28" s="190">
        <f t="shared" si="4"/>
        <v>0</v>
      </c>
      <c r="D28" s="131" t="e">
        <f t="shared" si="5"/>
        <v>#DIV/0!</v>
      </c>
      <c r="E28" s="32"/>
      <c r="F28" s="199">
        <f>R!$E$27</f>
        <v>0</v>
      </c>
      <c r="G28" s="199">
        <f>'R1'!$E$27</f>
        <v>0</v>
      </c>
      <c r="H28" s="199">
        <f>'R2'!$E$27</f>
        <v>0</v>
      </c>
      <c r="I28" s="199">
        <f>'R3'!$E$27</f>
        <v>0</v>
      </c>
      <c r="J28" s="199">
        <f>'R4'!$E$27</f>
        <v>0</v>
      </c>
      <c r="K28" s="199">
        <f>'R5'!$E$27</f>
        <v>0</v>
      </c>
      <c r="L28" s="199">
        <f>'R6'!$E$27</f>
        <v>0</v>
      </c>
      <c r="M28" s="199">
        <f>'R7'!$E$27</f>
        <v>0</v>
      </c>
      <c r="N28" s="200">
        <f>'R8'!$E$27</f>
        <v>0</v>
      </c>
      <c r="O28" s="91"/>
      <c r="P28" s="91"/>
      <c r="Q28" s="60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5" t="s">
        <v>100</v>
      </c>
      <c r="B29" s="121">
        <v>2700000</v>
      </c>
      <c r="C29" s="190">
        <f t="shared" si="4"/>
        <v>2134835.48</v>
      </c>
      <c r="D29" s="127">
        <f t="shared" si="5"/>
        <v>79.06798074074074</v>
      </c>
      <c r="E29" s="32"/>
      <c r="F29" s="199">
        <f>R!$E$28</f>
        <v>1411585.08</v>
      </c>
      <c r="G29" s="199">
        <f>'R1'!$E$28</f>
        <v>29950</v>
      </c>
      <c r="H29" s="199">
        <f>'R2'!$E$28</f>
        <v>61414</v>
      </c>
      <c r="I29" s="199">
        <f>'R3'!$E$28</f>
        <v>71195</v>
      </c>
      <c r="J29" s="199">
        <f>'R4'!$E$28</f>
        <v>39753</v>
      </c>
      <c r="K29" s="199">
        <f>'R5'!$E$28</f>
        <v>128587.4</v>
      </c>
      <c r="L29" s="199">
        <f>'R6'!$E$28</f>
        <v>95052</v>
      </c>
      <c r="M29" s="199">
        <f>'R7'!$E$28</f>
        <v>145840</v>
      </c>
      <c r="N29" s="200">
        <f>'R8'!$E$28</f>
        <v>151459</v>
      </c>
      <c r="O29" s="91"/>
      <c r="P29" s="91"/>
      <c r="Q29" s="60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5" t="s">
        <v>101</v>
      </c>
      <c r="B30" s="121">
        <v>0</v>
      </c>
      <c r="C30" s="190">
        <f t="shared" si="4"/>
        <v>207554.3</v>
      </c>
      <c r="D30" s="131" t="e">
        <f t="shared" si="5"/>
        <v>#DIV/0!</v>
      </c>
      <c r="E30" s="32"/>
      <c r="F30" s="199">
        <f>R!$E$29</f>
        <v>0</v>
      </c>
      <c r="G30" s="199">
        <f>'R1'!$E$29</f>
        <v>0</v>
      </c>
      <c r="H30" s="199">
        <f>'R2'!$E$29</f>
        <v>0</v>
      </c>
      <c r="I30" s="199">
        <f>'R3'!$E$29</f>
        <v>0</v>
      </c>
      <c r="J30" s="199">
        <f>'R4'!$E$29</f>
        <v>124975</v>
      </c>
      <c r="K30" s="199">
        <f>'R5'!$E$29</f>
        <v>1000</v>
      </c>
      <c r="L30" s="199">
        <f>'R6'!$E$29</f>
        <v>0</v>
      </c>
      <c r="M30" s="199">
        <f>'R7'!$E$29</f>
        <v>4000</v>
      </c>
      <c r="N30" s="200">
        <f>'R8'!$E$29</f>
        <v>77579.3</v>
      </c>
      <c r="O30" s="91"/>
      <c r="P30" s="91"/>
      <c r="Q30" s="60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5" t="s">
        <v>102</v>
      </c>
      <c r="B31" s="121">
        <v>430000</v>
      </c>
      <c r="C31" s="190">
        <f t="shared" si="4"/>
        <v>166670.30000000002</v>
      </c>
      <c r="D31" s="127">
        <f t="shared" si="5"/>
        <v>38.76053488372093</v>
      </c>
      <c r="E31" s="32"/>
      <c r="F31" s="199">
        <f>R!$E$30</f>
        <v>39903.6</v>
      </c>
      <c r="G31" s="199">
        <f>'R1'!$E$30</f>
        <v>10622.5</v>
      </c>
      <c r="H31" s="199">
        <f>'R2'!$E$30</f>
        <v>18132.8</v>
      </c>
      <c r="I31" s="199">
        <f>'R3'!$E$30</f>
        <v>17830</v>
      </c>
      <c r="J31" s="199">
        <f>'R4'!$E$30</f>
        <v>17121</v>
      </c>
      <c r="K31" s="199">
        <f>'R5'!$E$30</f>
        <v>27803.5</v>
      </c>
      <c r="L31" s="199">
        <f>'R6'!$E$30</f>
        <v>14273</v>
      </c>
      <c r="M31" s="199">
        <f>'R7'!$E$30</f>
        <v>13861.7</v>
      </c>
      <c r="N31" s="200">
        <f>'R8'!$E$30</f>
        <v>7122.2</v>
      </c>
      <c r="O31" s="91"/>
      <c r="P31" s="91"/>
      <c r="Q31" s="60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5" t="s">
        <v>103</v>
      </c>
      <c r="B32" s="121">
        <f>SUM(B33:B36)</f>
        <v>14400000</v>
      </c>
      <c r="C32" s="190">
        <f t="shared" si="4"/>
        <v>13462295</v>
      </c>
      <c r="D32" s="127">
        <f t="shared" si="5"/>
        <v>93.48815972222222</v>
      </c>
      <c r="E32" s="32"/>
      <c r="F32" s="199">
        <f>SUM(F33:F36)</f>
        <v>6460371</v>
      </c>
      <c r="G32" s="199">
        <f aca="true" t="shared" si="6" ref="G32:N32">SUM(G33:G36)</f>
        <v>820567</v>
      </c>
      <c r="H32" s="199">
        <f t="shared" si="6"/>
        <v>875915</v>
      </c>
      <c r="I32" s="199">
        <f t="shared" si="6"/>
        <v>763712</v>
      </c>
      <c r="J32" s="199">
        <f t="shared" si="6"/>
        <v>608938</v>
      </c>
      <c r="K32" s="199">
        <f t="shared" si="6"/>
        <v>862472</v>
      </c>
      <c r="L32" s="199">
        <f t="shared" si="6"/>
        <v>879637</v>
      </c>
      <c r="M32" s="199">
        <f t="shared" si="6"/>
        <v>849768</v>
      </c>
      <c r="N32" s="200">
        <f t="shared" si="6"/>
        <v>1340915</v>
      </c>
      <c r="O32" s="91"/>
      <c r="P32" s="91"/>
      <c r="Q32" s="60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5" t="s">
        <v>104</v>
      </c>
      <c r="B33" s="121">
        <v>5000000</v>
      </c>
      <c r="C33" s="190">
        <f t="shared" si="4"/>
        <v>4748804</v>
      </c>
      <c r="D33" s="127">
        <f t="shared" si="5"/>
        <v>94.97608</v>
      </c>
      <c r="E33" s="32"/>
      <c r="F33" s="199">
        <f>R!$E$32</f>
        <v>2238586</v>
      </c>
      <c r="G33" s="199">
        <f>'R1'!$E$32</f>
        <v>317517</v>
      </c>
      <c r="H33" s="199">
        <f>'R2'!$E$32</f>
        <v>263214</v>
      </c>
      <c r="I33" s="199">
        <f>'R3'!$E$32</f>
        <v>251555</v>
      </c>
      <c r="J33" s="199">
        <f>'R4'!$E$32</f>
        <v>183301</v>
      </c>
      <c r="K33" s="199">
        <f>'R5'!$E$32</f>
        <v>325120</v>
      </c>
      <c r="L33" s="199">
        <f>'R6'!$E$32</f>
        <v>330289</v>
      </c>
      <c r="M33" s="199">
        <f>'R7'!$E$32</f>
        <v>292227</v>
      </c>
      <c r="N33" s="200">
        <f>'R8'!$E$32</f>
        <v>546995</v>
      </c>
      <c r="O33" s="91"/>
      <c r="P33" s="91"/>
      <c r="Q33" s="60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5" t="s">
        <v>28</v>
      </c>
      <c r="B34" s="121">
        <v>1100000</v>
      </c>
      <c r="C34" s="190">
        <f t="shared" si="4"/>
        <v>693498</v>
      </c>
      <c r="D34" s="127">
        <f t="shared" si="5"/>
        <v>63.045272727272724</v>
      </c>
      <c r="E34" s="32"/>
      <c r="F34" s="199">
        <f>R!$E$33</f>
        <v>72583</v>
      </c>
      <c r="G34" s="199">
        <f>'R1'!$E$33</f>
        <v>6500</v>
      </c>
      <c r="H34" s="199">
        <f>'R2'!$E$33</f>
        <v>147300</v>
      </c>
      <c r="I34" s="199">
        <f>'R3'!$E$33</f>
        <v>63600</v>
      </c>
      <c r="J34" s="199">
        <f>'R4'!$E$33</f>
        <v>129600</v>
      </c>
      <c r="K34" s="199">
        <f>'R5'!$E$33</f>
        <v>165600</v>
      </c>
      <c r="L34" s="199">
        <f>'R6'!$E$33</f>
        <v>15810</v>
      </c>
      <c r="M34" s="199">
        <f>'R7'!$E$33</f>
        <v>25005</v>
      </c>
      <c r="N34" s="200">
        <f>'R8'!$E$33</f>
        <v>67500</v>
      </c>
      <c r="O34" s="91"/>
      <c r="P34" s="91"/>
      <c r="Q34" s="60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5" t="s">
        <v>29</v>
      </c>
      <c r="B35" s="121">
        <v>6700000</v>
      </c>
      <c r="C35" s="190">
        <f t="shared" si="4"/>
        <v>6388786</v>
      </c>
      <c r="D35" s="127">
        <f t="shared" si="5"/>
        <v>95.35501492537314</v>
      </c>
      <c r="E35" s="32"/>
      <c r="F35" s="199">
        <f>R!$E$34</f>
        <v>3384855</v>
      </c>
      <c r="G35" s="199">
        <f>'R1'!$E$34</f>
        <v>385300</v>
      </c>
      <c r="H35" s="199">
        <f>'R2'!$E$34</f>
        <v>380168</v>
      </c>
      <c r="I35" s="199">
        <f>'R3'!$E$34</f>
        <v>360000</v>
      </c>
      <c r="J35" s="199">
        <f>'R4'!$E$34</f>
        <v>240000</v>
      </c>
      <c r="K35" s="199">
        <f>'R5'!$E$34</f>
        <v>256450</v>
      </c>
      <c r="L35" s="199">
        <f>'R6'!$E$34</f>
        <v>418050</v>
      </c>
      <c r="M35" s="199">
        <f>'R7'!$E$34</f>
        <v>429675</v>
      </c>
      <c r="N35" s="200">
        <f>'R8'!$E$34</f>
        <v>534288</v>
      </c>
      <c r="O35" s="91"/>
      <c r="P35" s="91"/>
      <c r="Q35" s="60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5" t="s">
        <v>30</v>
      </c>
      <c r="B36" s="121">
        <v>1600000</v>
      </c>
      <c r="C36" s="190">
        <f t="shared" si="4"/>
        <v>1631207</v>
      </c>
      <c r="D36" s="127">
        <f t="shared" si="5"/>
        <v>101.95043749999999</v>
      </c>
      <c r="E36" s="32"/>
      <c r="F36" s="199">
        <f>R!$E$35</f>
        <v>764347</v>
      </c>
      <c r="G36" s="199">
        <f>'R1'!$E$35</f>
        <v>111250</v>
      </c>
      <c r="H36" s="199">
        <f>'R2'!$E$35</f>
        <v>85233</v>
      </c>
      <c r="I36" s="199">
        <f>'R3'!$E$35</f>
        <v>88557</v>
      </c>
      <c r="J36" s="199">
        <f>'R4'!$E$35</f>
        <v>56037</v>
      </c>
      <c r="K36" s="199">
        <f>'R5'!$E$35</f>
        <v>115302</v>
      </c>
      <c r="L36" s="199">
        <f>'R6'!$E$35</f>
        <v>115488</v>
      </c>
      <c r="M36" s="199">
        <f>'R7'!$E$35</f>
        <v>102861</v>
      </c>
      <c r="N36" s="200">
        <f>'R8'!$E$35</f>
        <v>192132</v>
      </c>
      <c r="O36" s="91"/>
      <c r="P36" s="91"/>
      <c r="Q36" s="60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5" t="s">
        <v>105</v>
      </c>
      <c r="B37" s="121">
        <v>2000000</v>
      </c>
      <c r="C37" s="190">
        <f t="shared" si="4"/>
        <v>1517722</v>
      </c>
      <c r="D37" s="127">
        <f t="shared" si="5"/>
        <v>75.8861</v>
      </c>
      <c r="E37" s="32"/>
      <c r="F37" s="199">
        <f>R!$E$36</f>
        <v>830823</v>
      </c>
      <c r="G37" s="199">
        <f>'R1'!$E$36</f>
        <v>106264</v>
      </c>
      <c r="H37" s="199">
        <f>'R2'!$E$36</f>
        <v>76855</v>
      </c>
      <c r="I37" s="199">
        <f>'R3'!$E$36</f>
        <v>106201</v>
      </c>
      <c r="J37" s="199">
        <f>'R4'!$E$36</f>
        <v>91754</v>
      </c>
      <c r="K37" s="199">
        <f>'R5'!$E$36</f>
        <v>8420</v>
      </c>
      <c r="L37" s="199">
        <f>'R6'!$E$36</f>
        <v>49386</v>
      </c>
      <c r="M37" s="199">
        <f>'R7'!$E$36</f>
        <v>165002</v>
      </c>
      <c r="N37" s="200">
        <f>'R8'!$E$36</f>
        <v>83017</v>
      </c>
      <c r="O37" s="91"/>
      <c r="P37" s="91"/>
      <c r="Q37" s="60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5" t="s">
        <v>106</v>
      </c>
      <c r="B38" s="121">
        <v>200000</v>
      </c>
      <c r="C38" s="190">
        <f t="shared" si="4"/>
        <v>0</v>
      </c>
      <c r="D38" s="127">
        <f t="shared" si="5"/>
        <v>0</v>
      </c>
      <c r="E38" s="32"/>
      <c r="F38" s="199">
        <f>R!$E$37</f>
        <v>0</v>
      </c>
      <c r="G38" s="199">
        <f>'R1'!$E$37</f>
        <v>0</v>
      </c>
      <c r="H38" s="199">
        <f>'R2'!$E$37</f>
        <v>0</v>
      </c>
      <c r="I38" s="199">
        <f>'R3'!$E$37</f>
        <v>0</v>
      </c>
      <c r="J38" s="199">
        <f>'R4'!$E$37</f>
        <v>0</v>
      </c>
      <c r="K38" s="199">
        <f>'R5'!$E$37</f>
        <v>0</v>
      </c>
      <c r="L38" s="199">
        <f>'R6'!$E$37</f>
        <v>0</v>
      </c>
      <c r="M38" s="199">
        <f>'R7'!$E$37</f>
        <v>0</v>
      </c>
      <c r="N38" s="200">
        <f>'R8'!$E$37</f>
        <v>0</v>
      </c>
      <c r="O38" s="91"/>
      <c r="P38" s="91"/>
      <c r="Q38" s="60"/>
      <c r="R38" s="1"/>
      <c r="S38" s="1"/>
      <c r="T38" s="1"/>
      <c r="U38" s="1"/>
      <c r="V38" s="1"/>
      <c r="W38" s="1"/>
      <c r="X38" s="1"/>
      <c r="Y38" s="1"/>
      <c r="Z38" s="1"/>
    </row>
    <row r="39" spans="1:23" ht="12.75">
      <c r="A39" s="15" t="s">
        <v>107</v>
      </c>
      <c r="B39" s="121">
        <v>150000</v>
      </c>
      <c r="C39" s="190">
        <f t="shared" si="4"/>
        <v>0</v>
      </c>
      <c r="D39" s="127">
        <f t="shared" si="5"/>
        <v>0</v>
      </c>
      <c r="E39" s="32"/>
      <c r="F39" s="199">
        <f>R!$E$38</f>
        <v>0</v>
      </c>
      <c r="G39" s="199">
        <f>'R1'!$E$38</f>
        <v>0</v>
      </c>
      <c r="H39" s="199">
        <f>'R2'!$E$38</f>
        <v>0</v>
      </c>
      <c r="I39" s="199">
        <f>'R3'!$E$38</f>
        <v>0</v>
      </c>
      <c r="J39" s="199">
        <f>'R4'!$E$38</f>
        <v>0</v>
      </c>
      <c r="K39" s="199">
        <f>'R5'!$E$38</f>
        <v>0</v>
      </c>
      <c r="L39" s="199">
        <f>'R6'!$E$38</f>
        <v>0</v>
      </c>
      <c r="M39" s="199">
        <f>'R7'!$E$38</f>
        <v>0</v>
      </c>
      <c r="N39" s="200">
        <f>'R8'!$E$38</f>
        <v>0</v>
      </c>
      <c r="O39" s="91"/>
      <c r="P39" s="91"/>
      <c r="Q39" s="60"/>
      <c r="R39" s="1"/>
      <c r="S39" s="1"/>
      <c r="T39" s="1"/>
      <c r="U39" s="1"/>
      <c r="V39" s="1"/>
      <c r="W39" s="1"/>
    </row>
    <row r="40" spans="1:23" ht="12.75">
      <c r="A40" s="15" t="s">
        <v>108</v>
      </c>
      <c r="B40" s="121">
        <v>800000</v>
      </c>
      <c r="C40" s="190">
        <f t="shared" si="4"/>
        <v>842494.3099999999</v>
      </c>
      <c r="D40" s="127">
        <f t="shared" si="5"/>
        <v>105.31178875</v>
      </c>
      <c r="E40" s="32"/>
      <c r="F40" s="199">
        <f>R!$E$39</f>
        <v>674257.1599999999</v>
      </c>
      <c r="G40" s="199">
        <f>'R1'!$E$39</f>
        <v>18095</v>
      </c>
      <c r="H40" s="199">
        <f>'R2'!$E$39</f>
        <v>12628.7</v>
      </c>
      <c r="I40" s="199">
        <f>'R3'!$E$39</f>
        <v>14407.3</v>
      </c>
      <c r="J40" s="199">
        <f>'R4'!$E$39</f>
        <v>1672</v>
      </c>
      <c r="K40" s="199">
        <f>'R5'!$E$39</f>
        <v>14207</v>
      </c>
      <c r="L40" s="199">
        <f>'R6'!$E$39</f>
        <v>13895</v>
      </c>
      <c r="M40" s="199">
        <f>'R7'!$E$39</f>
        <v>67935</v>
      </c>
      <c r="N40" s="200">
        <f>'R8'!$E$39</f>
        <v>25397.15</v>
      </c>
      <c r="O40" s="91"/>
      <c r="P40" s="91"/>
      <c r="Q40" s="60"/>
      <c r="R40" s="1"/>
      <c r="S40" s="1"/>
      <c r="T40" s="1"/>
      <c r="U40" s="1"/>
      <c r="V40" s="1"/>
      <c r="W40" s="1"/>
    </row>
    <row r="41" spans="1:23" ht="12.75">
      <c r="A41" s="19" t="s">
        <v>109</v>
      </c>
      <c r="B41" s="122">
        <v>1250000</v>
      </c>
      <c r="C41" s="190">
        <f t="shared" si="4"/>
        <v>3710193</v>
      </c>
      <c r="D41" s="131">
        <f t="shared" si="5"/>
        <v>296.81544</v>
      </c>
      <c r="E41" s="34"/>
      <c r="F41" s="199">
        <f>R!$E$40</f>
        <v>2292316</v>
      </c>
      <c r="G41" s="199">
        <f>'R1'!$E$40</f>
        <v>268791</v>
      </c>
      <c r="H41" s="199">
        <f>'R2'!$E$40</f>
        <v>108422</v>
      </c>
      <c r="I41" s="199">
        <f>'R3'!$E$40</f>
        <v>124724</v>
      </c>
      <c r="J41" s="199">
        <f>'R4'!$E$40</f>
        <v>161715</v>
      </c>
      <c r="K41" s="199">
        <f>'R5'!$E$40</f>
        <v>175273</v>
      </c>
      <c r="L41" s="199">
        <f>'R6'!$E$40</f>
        <v>164442</v>
      </c>
      <c r="M41" s="199">
        <f>'R7'!$E$40</f>
        <v>180448</v>
      </c>
      <c r="N41" s="200">
        <f>'R8'!$E$40</f>
        <v>234062</v>
      </c>
      <c r="O41" s="91"/>
      <c r="P41" s="91"/>
      <c r="Q41" s="60"/>
      <c r="R41" s="1"/>
      <c r="S41" s="1"/>
      <c r="T41" s="1"/>
      <c r="U41" s="1"/>
      <c r="V41" s="1"/>
      <c r="W41" s="1"/>
    </row>
    <row r="42" spans="1:23" ht="12.75">
      <c r="A42" s="19" t="s">
        <v>110</v>
      </c>
      <c r="B42" s="122">
        <v>1250000</v>
      </c>
      <c r="C42" s="190">
        <f t="shared" si="4"/>
        <v>1417877</v>
      </c>
      <c r="D42" s="131">
        <f t="shared" si="5"/>
        <v>113.43015999999999</v>
      </c>
      <c r="E42" s="34"/>
      <c r="F42" s="199">
        <f>R!$E$41</f>
        <v>0</v>
      </c>
      <c r="G42" s="199">
        <f>'R1'!$E$41</f>
        <v>268791</v>
      </c>
      <c r="H42" s="199">
        <f>'R2'!$E$41</f>
        <v>108422</v>
      </c>
      <c r="I42" s="199">
        <f>'R3'!$E$41</f>
        <v>124724</v>
      </c>
      <c r="J42" s="199">
        <f>'R4'!$E$41</f>
        <v>161715</v>
      </c>
      <c r="K42" s="199">
        <f>'R5'!$E$41</f>
        <v>175273</v>
      </c>
      <c r="L42" s="199">
        <f>'R6'!$E$41</f>
        <v>164442</v>
      </c>
      <c r="M42" s="199">
        <f>'R7'!$E$41</f>
        <v>180448</v>
      </c>
      <c r="N42" s="200">
        <f>'R8'!$E$41</f>
        <v>234062</v>
      </c>
      <c r="O42" s="91"/>
      <c r="P42" s="91"/>
      <c r="Q42" s="60"/>
      <c r="R42" s="1"/>
      <c r="S42" s="1"/>
      <c r="T42" s="1"/>
      <c r="U42" s="1"/>
      <c r="V42" s="1"/>
      <c r="W42" s="1"/>
    </row>
    <row r="43" spans="1:23" ht="12.75">
      <c r="A43" s="19" t="s">
        <v>111</v>
      </c>
      <c r="B43" s="122">
        <v>300000</v>
      </c>
      <c r="C43" s="190">
        <f t="shared" si="4"/>
        <v>111649.29</v>
      </c>
      <c r="D43" s="127">
        <f t="shared" si="5"/>
        <v>37.21643</v>
      </c>
      <c r="E43" s="34"/>
      <c r="F43" s="199">
        <f>R!$E$42</f>
        <v>92820.79</v>
      </c>
      <c r="G43" s="199">
        <f>'R1'!$E$42</f>
        <v>1713</v>
      </c>
      <c r="H43" s="199">
        <f>'R2'!$E$42</f>
        <v>3205</v>
      </c>
      <c r="I43" s="199">
        <f>'R3'!$E$42</f>
        <v>925</v>
      </c>
      <c r="J43" s="199">
        <f>'R4'!$E$42</f>
        <v>3304</v>
      </c>
      <c r="K43" s="199">
        <f>'R5'!$E$42</f>
        <v>4646</v>
      </c>
      <c r="L43" s="199">
        <f>'R6'!$E$42</f>
        <v>601</v>
      </c>
      <c r="M43" s="199">
        <f>'R7'!$E$42</f>
        <v>2595.5</v>
      </c>
      <c r="N43" s="200">
        <f>'R8'!$E$42</f>
        <v>1839</v>
      </c>
      <c r="O43" s="91"/>
      <c r="P43" s="91"/>
      <c r="Q43" s="60"/>
      <c r="R43" s="1"/>
      <c r="S43" s="1"/>
      <c r="T43" s="1"/>
      <c r="U43" s="1"/>
      <c r="V43" s="1"/>
      <c r="W43" s="1"/>
    </row>
    <row r="44" spans="1:23" ht="13.5" thickBot="1">
      <c r="A44" s="19" t="s">
        <v>112</v>
      </c>
      <c r="B44" s="124">
        <v>200000</v>
      </c>
      <c r="C44" s="191">
        <f t="shared" si="4"/>
        <v>0</v>
      </c>
      <c r="D44" s="132">
        <f t="shared" si="5"/>
        <v>0</v>
      </c>
      <c r="E44" s="36"/>
      <c r="F44" s="205">
        <f>R!$E$43</f>
        <v>0</v>
      </c>
      <c r="G44" s="205">
        <f>'R1'!$E$43</f>
        <v>0</v>
      </c>
      <c r="H44" s="205">
        <f>'R2'!$E$43</f>
        <v>0</v>
      </c>
      <c r="I44" s="205">
        <f>'R3'!$E$43</f>
        <v>0</v>
      </c>
      <c r="J44" s="205">
        <f>'R4'!$E$43</f>
        <v>0</v>
      </c>
      <c r="K44" s="205">
        <f>'R5'!$E$43</f>
        <v>0</v>
      </c>
      <c r="L44" s="205">
        <f>'R6'!$E$43</f>
        <v>0</v>
      </c>
      <c r="M44" s="205">
        <f>'R7'!$E$43</f>
        <v>0</v>
      </c>
      <c r="N44" s="206">
        <f>'R8'!$E$43</f>
        <v>0</v>
      </c>
      <c r="O44" s="91"/>
      <c r="P44" s="91"/>
      <c r="Q44" s="60"/>
      <c r="R44" s="1"/>
      <c r="S44" s="1"/>
      <c r="T44" s="1"/>
      <c r="U44" s="1"/>
      <c r="V44" s="1"/>
      <c r="W44" s="1"/>
    </row>
    <row r="45" spans="1:23" ht="13.5" thickBot="1">
      <c r="A45" s="158"/>
      <c r="B45" s="159"/>
      <c r="C45" s="192"/>
      <c r="D45" s="160"/>
      <c r="E45" s="161"/>
      <c r="F45" s="207"/>
      <c r="G45" s="207"/>
      <c r="H45" s="207"/>
      <c r="I45" s="207"/>
      <c r="J45" s="207"/>
      <c r="K45" s="207"/>
      <c r="L45" s="207"/>
      <c r="M45" s="207"/>
      <c r="N45" s="208"/>
      <c r="O45" s="91"/>
      <c r="P45" s="91"/>
      <c r="Q45" s="60"/>
      <c r="R45" s="1"/>
      <c r="S45" s="1"/>
      <c r="T45" s="1"/>
      <c r="U45" s="1"/>
      <c r="V45" s="1"/>
      <c r="W45" s="1"/>
    </row>
    <row r="46" spans="1:23" ht="13.5" thickBot="1">
      <c r="A46" s="16" t="s">
        <v>113</v>
      </c>
      <c r="B46" s="119">
        <f>SUM(B16:B32,B38:B40,B43:B44)</f>
        <v>31620000</v>
      </c>
      <c r="C46" s="193">
        <f>SUM(C16:C32,C38:C40,C43:C44)</f>
        <v>30644559.3</v>
      </c>
      <c r="D46" s="162"/>
      <c r="E46" s="30"/>
      <c r="F46" s="203">
        <f aca="true" t="shared" si="7" ref="F46:N46">SUM(F16:F32,F38:F40,F43:F44)</f>
        <v>16782194.17</v>
      </c>
      <c r="G46" s="203">
        <f t="shared" si="7"/>
        <v>2184167.5</v>
      </c>
      <c r="H46" s="203">
        <f t="shared" si="7"/>
        <v>1594205.06</v>
      </c>
      <c r="I46" s="203">
        <f t="shared" si="7"/>
        <v>1024135.16</v>
      </c>
      <c r="J46" s="203">
        <f t="shared" si="7"/>
        <v>1760293.54</v>
      </c>
      <c r="K46" s="203">
        <f t="shared" si="7"/>
        <v>1838525.27</v>
      </c>
      <c r="L46" s="203">
        <f t="shared" si="7"/>
        <v>1441373.25</v>
      </c>
      <c r="M46" s="203">
        <f t="shared" si="7"/>
        <v>1667697</v>
      </c>
      <c r="N46" s="204">
        <f t="shared" si="7"/>
        <v>2351968.35</v>
      </c>
      <c r="O46" s="91"/>
      <c r="P46" s="91"/>
      <c r="Q46" s="60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92"/>
      <c r="O47" s="92"/>
      <c r="P47" s="92"/>
      <c r="Q47" s="92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za rok 2007 za SLK Bratislava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 topLeftCell="A1">
      <selection activeCell="F10" sqref="F10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63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64</v>
      </c>
      <c r="F3" s="96">
        <v>600000</v>
      </c>
      <c r="G3" s="71">
        <v>600010</v>
      </c>
      <c r="H3" s="71">
        <v>600020</v>
      </c>
      <c r="I3" s="71">
        <v>600030</v>
      </c>
      <c r="J3" s="71">
        <v>600040</v>
      </c>
      <c r="K3" s="71">
        <v>600050</v>
      </c>
      <c r="L3" s="71">
        <v>600060</v>
      </c>
      <c r="M3" s="71">
        <v>600070</v>
      </c>
      <c r="N3" s="71">
        <v>600080</v>
      </c>
      <c r="O3" s="71">
        <v>600081</v>
      </c>
      <c r="P3" s="71">
        <v>600082</v>
      </c>
      <c r="Q3" s="71">
        <v>600090</v>
      </c>
      <c r="R3" s="82">
        <v>600940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2030850.71</v>
      </c>
      <c r="F5" s="30">
        <f t="shared" si="0"/>
        <v>2030850.71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1257463</v>
      </c>
      <c r="F6" s="38">
        <v>1257463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559540</v>
      </c>
      <c r="F7" s="38">
        <v>559540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123500</v>
      </c>
      <c r="F8" s="40">
        <v>123500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41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41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77347.66</v>
      </c>
      <c r="F11" s="40">
        <v>77347.66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41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13000.05</v>
      </c>
      <c r="F12" s="42">
        <v>13000.05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45"/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211207.45999999996</v>
      </c>
      <c r="F13" s="33">
        <f t="shared" si="2"/>
        <v>756025.71</v>
      </c>
      <c r="G13" s="33">
        <f t="shared" si="2"/>
        <v>-98949</v>
      </c>
      <c r="H13" s="33">
        <f t="shared" si="2"/>
        <v>-50802.5</v>
      </c>
      <c r="I13" s="33">
        <f t="shared" si="2"/>
        <v>-251342.75</v>
      </c>
      <c r="J13" s="33">
        <f t="shared" si="2"/>
        <v>-11716.5</v>
      </c>
      <c r="K13" s="33">
        <f t="shared" si="2"/>
        <v>-132007.5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43">
        <f t="shared" si="2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1819643.25</v>
      </c>
      <c r="F14" s="30">
        <f>SUM(F15:F31,F36:F43)</f>
        <v>1274825</v>
      </c>
      <c r="G14" s="30">
        <f aca="true" t="shared" si="3" ref="G14:R14">SUM(G15:G31,G36:G43)</f>
        <v>98949</v>
      </c>
      <c r="H14" s="30">
        <f t="shared" si="3"/>
        <v>50802.5</v>
      </c>
      <c r="I14" s="30">
        <f t="shared" si="3"/>
        <v>251342.75</v>
      </c>
      <c r="J14" s="30">
        <f t="shared" si="3"/>
        <v>11716.5</v>
      </c>
      <c r="K14" s="30">
        <f t="shared" si="3"/>
        <v>132007.5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7">
        <f t="shared" si="3"/>
        <v>0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2"/>
      <c r="C15" s="31"/>
      <c r="D15" s="48"/>
      <c r="E15" s="31">
        <f aca="true" t="shared" si="4" ref="E15:E41"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9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 t="shared" si="4"/>
        <v>28056.5</v>
      </c>
      <c r="F16" s="40">
        <v>28056.5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41"/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t="shared" si="4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41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41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47547.75</v>
      </c>
      <c r="F19" s="40">
        <v>36668</v>
      </c>
      <c r="G19" s="40"/>
      <c r="H19" s="40"/>
      <c r="I19" s="40">
        <v>10879.75</v>
      </c>
      <c r="J19" s="40"/>
      <c r="K19" s="40"/>
      <c r="L19" s="40"/>
      <c r="M19" s="40"/>
      <c r="N19" s="40"/>
      <c r="O19" s="40"/>
      <c r="P19" s="40"/>
      <c r="Q19" s="32"/>
      <c r="R19" s="41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14228</v>
      </c>
      <c r="F20" s="40">
        <v>14228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41"/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165000</v>
      </c>
      <c r="F21" s="40">
        <v>165000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41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41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41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1357</v>
      </c>
      <c r="F24" s="40">
        <v>1357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41"/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181726</v>
      </c>
      <c r="F25" s="40">
        <v>174506</v>
      </c>
      <c r="G25" s="40">
        <v>4320</v>
      </c>
      <c r="H25" s="40">
        <v>2900</v>
      </c>
      <c r="I25" s="40"/>
      <c r="J25" s="40"/>
      <c r="K25" s="40"/>
      <c r="L25" s="40"/>
      <c r="M25" s="40"/>
      <c r="N25" s="40"/>
      <c r="O25" s="40"/>
      <c r="P25" s="40"/>
      <c r="Q25" s="32"/>
      <c r="R25" s="41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41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41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95052</v>
      </c>
      <c r="F28" s="40">
        <v>565</v>
      </c>
      <c r="G28" s="40">
        <v>54979</v>
      </c>
      <c r="H28" s="40">
        <v>25315</v>
      </c>
      <c r="I28" s="40"/>
      <c r="J28" s="40">
        <v>8146</v>
      </c>
      <c r="K28" s="40">
        <v>6047</v>
      </c>
      <c r="L28" s="40"/>
      <c r="M28" s="40"/>
      <c r="N28" s="40"/>
      <c r="O28" s="40"/>
      <c r="P28" s="40"/>
      <c r="Q28" s="128"/>
      <c r="R28" s="134"/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41"/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14273</v>
      </c>
      <c r="F30" s="40">
        <v>91.5</v>
      </c>
      <c r="G30" s="40">
        <v>9750</v>
      </c>
      <c r="H30" s="40">
        <v>2037.5</v>
      </c>
      <c r="I30" s="40">
        <v>463</v>
      </c>
      <c r="J30" s="40">
        <v>520.5</v>
      </c>
      <c r="K30" s="40">
        <v>1410.5</v>
      </c>
      <c r="L30" s="40"/>
      <c r="M30" s="40"/>
      <c r="N30" s="40"/>
      <c r="O30" s="40"/>
      <c r="P30" s="40"/>
      <c r="Q30" s="32"/>
      <c r="R30" s="41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879637</v>
      </c>
      <c r="F31" s="40">
        <f aca="true" t="shared" si="5" ref="F31:R31">SUM(F32:F35)</f>
        <v>461587</v>
      </c>
      <c r="G31" s="40">
        <f t="shared" si="5"/>
        <v>29900</v>
      </c>
      <c r="H31" s="40">
        <f t="shared" si="5"/>
        <v>20550</v>
      </c>
      <c r="I31" s="40">
        <f t="shared" si="5"/>
        <v>240000</v>
      </c>
      <c r="J31" s="40">
        <f t="shared" si="5"/>
        <v>3050</v>
      </c>
      <c r="K31" s="40">
        <f t="shared" si="5"/>
        <v>124550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56">
        <f t="shared" si="5"/>
        <v>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330289</v>
      </c>
      <c r="F32" s="40">
        <v>330289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41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15810</v>
      </c>
      <c r="F33" s="40">
        <v>15810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41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418050</v>
      </c>
      <c r="F34" s="40"/>
      <c r="G34" s="40">
        <v>29900</v>
      </c>
      <c r="H34" s="40">
        <v>20550</v>
      </c>
      <c r="I34" s="40">
        <v>240000</v>
      </c>
      <c r="J34" s="40">
        <v>3050</v>
      </c>
      <c r="K34" s="40">
        <v>124550</v>
      </c>
      <c r="L34" s="40"/>
      <c r="M34" s="40"/>
      <c r="N34" s="40"/>
      <c r="O34" s="40"/>
      <c r="P34" s="40"/>
      <c r="Q34" s="32"/>
      <c r="R34" s="41"/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115488</v>
      </c>
      <c r="F35" s="40">
        <v>115488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41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49386</v>
      </c>
      <c r="F36" s="40">
        <v>49386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41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41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41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13895</v>
      </c>
      <c r="F39" s="40">
        <v>13895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41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 t="shared" si="4"/>
        <v>164442</v>
      </c>
      <c r="F40" s="42">
        <v>164442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45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 t="shared" si="4"/>
        <v>164442</v>
      </c>
      <c r="F41" s="42">
        <v>164442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45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601</v>
      </c>
      <c r="F42" s="42">
        <v>601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45"/>
      <c r="S42" s="58"/>
      <c r="T42" s="58"/>
      <c r="U42" s="58"/>
      <c r="V42" s="58"/>
      <c r="W42" s="1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45"/>
      <c r="S43" s="58"/>
      <c r="T43" s="58"/>
      <c r="U43" s="58"/>
      <c r="V43" s="58"/>
      <c r="W43" s="1"/>
      <c r="X43" s="1"/>
      <c r="Y43" s="1"/>
    </row>
    <row r="44" spans="1:25" ht="13.5" thickBot="1">
      <c r="A44" s="150"/>
      <c r="B44" s="151"/>
      <c r="C44" s="152"/>
      <c r="D44" s="153"/>
      <c r="E44" s="152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2"/>
      <c r="R44" s="155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17"/>
      <c r="C45" s="30"/>
      <c r="D45" s="137"/>
      <c r="E45" s="30">
        <f aca="true" t="shared" si="6" ref="E45:R45">SUM(E15:E31,E37:E39,E42:E43)</f>
        <v>1441373.25</v>
      </c>
      <c r="F45" s="30">
        <f t="shared" si="6"/>
        <v>896555</v>
      </c>
      <c r="G45" s="30">
        <f t="shared" si="6"/>
        <v>98949</v>
      </c>
      <c r="H45" s="30">
        <f t="shared" si="6"/>
        <v>50802.5</v>
      </c>
      <c r="I45" s="30">
        <f t="shared" si="6"/>
        <v>251342.75</v>
      </c>
      <c r="J45" s="30">
        <f t="shared" si="6"/>
        <v>11716.5</v>
      </c>
      <c r="K45" s="30">
        <f t="shared" si="6"/>
        <v>132007.5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7">
        <f t="shared" si="6"/>
        <v>0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0"/>
  <sheetViews>
    <sheetView zoomScale="110" zoomScaleNormal="110"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9" width="9.75390625" style="0" customWidth="1"/>
    <col min="20" max="22" width="8.75390625" style="0" customWidth="1"/>
    <col min="23" max="23" width="9.75390625" style="0" customWidth="1"/>
  </cols>
  <sheetData>
    <row r="1" spans="1:23" ht="13.5" thickBot="1">
      <c r="A1" s="86" t="s">
        <v>65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79"/>
      <c r="S1" s="85"/>
      <c r="T1" s="88"/>
      <c r="U1" s="88"/>
      <c r="V1" s="88"/>
      <c r="W1" s="88"/>
    </row>
    <row r="2" spans="1:29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7" t="s">
        <v>117</v>
      </c>
      <c r="S2" s="84" t="s">
        <v>43</v>
      </c>
      <c r="T2" s="57"/>
      <c r="U2" s="57"/>
      <c r="V2" s="57"/>
      <c r="W2" s="57"/>
      <c r="X2" s="1"/>
      <c r="Y2" s="1"/>
      <c r="Z2" s="1"/>
      <c r="AA2" s="1"/>
      <c r="AB2" s="1"/>
      <c r="AC2" s="1"/>
    </row>
    <row r="3" spans="1:29" ht="13.5" thickBot="1">
      <c r="A3" s="83"/>
      <c r="B3" s="68"/>
      <c r="C3" s="12"/>
      <c r="D3" s="70"/>
      <c r="E3" s="68" t="s">
        <v>66</v>
      </c>
      <c r="F3" s="96">
        <v>700000</v>
      </c>
      <c r="G3" s="71">
        <v>700010</v>
      </c>
      <c r="H3" s="71">
        <v>700020</v>
      </c>
      <c r="I3" s="71">
        <v>700030</v>
      </c>
      <c r="J3" s="71">
        <v>700040</v>
      </c>
      <c r="K3" s="71">
        <v>700050</v>
      </c>
      <c r="L3" s="71">
        <v>700060</v>
      </c>
      <c r="M3" s="71">
        <v>700070</v>
      </c>
      <c r="N3" s="71">
        <v>700080</v>
      </c>
      <c r="O3" s="71">
        <v>700081</v>
      </c>
      <c r="P3" s="71">
        <v>700082</v>
      </c>
      <c r="Q3" s="71">
        <v>700090</v>
      </c>
      <c r="R3" s="175">
        <v>700306</v>
      </c>
      <c r="S3" s="82">
        <v>700940</v>
      </c>
      <c r="T3" s="57"/>
      <c r="U3" s="57"/>
      <c r="V3" s="57"/>
      <c r="W3" s="57"/>
      <c r="X3" s="1"/>
      <c r="Y3" s="1"/>
      <c r="Z3" s="1"/>
      <c r="AA3" s="1"/>
      <c r="AB3" s="1"/>
      <c r="AC3" s="1"/>
    </row>
    <row r="4" spans="1:29" ht="13.5" thickBot="1">
      <c r="A4" s="104" t="s">
        <v>5</v>
      </c>
      <c r="B4" s="105"/>
      <c r="C4" s="3"/>
      <c r="D4" s="106"/>
      <c r="E4" s="105" t="s">
        <v>118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76">
        <v>14</v>
      </c>
      <c r="S4" s="110">
        <v>15</v>
      </c>
      <c r="T4" s="29"/>
      <c r="U4" s="29"/>
      <c r="V4" s="29"/>
      <c r="W4" s="29"/>
      <c r="X4" s="1"/>
      <c r="Y4" s="1"/>
      <c r="Z4" s="1"/>
      <c r="AA4" s="1"/>
      <c r="AB4" s="1"/>
      <c r="AC4" s="1"/>
    </row>
    <row r="5" spans="1:29" ht="13.5" thickBot="1">
      <c r="A5" s="16" t="s">
        <v>15</v>
      </c>
      <c r="B5" s="17"/>
      <c r="C5" s="30"/>
      <c r="D5" s="65"/>
      <c r="E5" s="30">
        <f aca="true" t="shared" si="0" ref="E5:S5">SUM(E6:E12)</f>
        <v>2107695.9</v>
      </c>
      <c r="F5" s="30">
        <f t="shared" si="0"/>
        <v>2100695.9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7000</v>
      </c>
      <c r="S5" s="37">
        <f t="shared" si="0"/>
        <v>0</v>
      </c>
      <c r="T5" s="58"/>
      <c r="U5" s="58"/>
      <c r="V5" s="58"/>
      <c r="W5" s="58"/>
      <c r="X5" s="1"/>
      <c r="Y5" s="1"/>
      <c r="Z5" s="1"/>
      <c r="AA5" s="1"/>
      <c r="AB5" s="1"/>
      <c r="AC5" s="1"/>
    </row>
    <row r="6" spans="1:29" ht="12.75">
      <c r="A6" s="18" t="s">
        <v>87</v>
      </c>
      <c r="B6" s="22"/>
      <c r="C6" s="31"/>
      <c r="D6" s="66"/>
      <c r="E6" s="31">
        <f aca="true" t="shared" si="1" ref="E6:E12">SUM(F6:S6)</f>
        <v>1524584</v>
      </c>
      <c r="F6" s="38">
        <v>1524584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179"/>
      <c r="S6" s="39"/>
      <c r="T6" s="58"/>
      <c r="U6" s="58"/>
      <c r="V6" s="58"/>
      <c r="W6" s="58"/>
      <c r="X6" s="1"/>
      <c r="Y6" s="1"/>
      <c r="Z6" s="1"/>
      <c r="AA6" s="1"/>
      <c r="AB6" s="1"/>
      <c r="AC6" s="1"/>
    </row>
    <row r="7" spans="1:29" ht="12.75">
      <c r="A7" s="18" t="s">
        <v>88</v>
      </c>
      <c r="B7" s="22"/>
      <c r="C7" s="31"/>
      <c r="D7" s="66"/>
      <c r="E7" s="32">
        <f t="shared" si="1"/>
        <v>432450</v>
      </c>
      <c r="F7" s="38">
        <v>432450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179"/>
      <c r="S7" s="39"/>
      <c r="T7" s="58"/>
      <c r="U7" s="58"/>
      <c r="V7" s="58"/>
      <c r="W7" s="58"/>
      <c r="X7" s="1"/>
      <c r="Y7" s="1"/>
      <c r="Z7" s="1"/>
      <c r="AA7" s="1"/>
      <c r="AB7" s="1"/>
      <c r="AC7" s="1"/>
    </row>
    <row r="8" spans="1:29" ht="12.75">
      <c r="A8" s="15" t="s">
        <v>89</v>
      </c>
      <c r="B8" s="23"/>
      <c r="C8" s="32"/>
      <c r="D8" s="49"/>
      <c r="E8" s="32">
        <f t="shared" si="1"/>
        <v>138000</v>
      </c>
      <c r="F8" s="40">
        <v>138000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177"/>
      <c r="S8" s="56"/>
      <c r="T8" s="58"/>
      <c r="U8" s="58"/>
      <c r="V8" s="58"/>
      <c r="W8" s="58"/>
      <c r="X8" s="1"/>
      <c r="Y8" s="1"/>
      <c r="Z8" s="1"/>
      <c r="AA8" s="1"/>
      <c r="AB8" s="1"/>
      <c r="AC8" s="1"/>
    </row>
    <row r="9" spans="1:29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128"/>
      <c r="N9" s="40"/>
      <c r="O9" s="40"/>
      <c r="P9" s="40"/>
      <c r="Q9" s="32"/>
      <c r="R9" s="177"/>
      <c r="S9" s="41"/>
      <c r="T9" s="58"/>
      <c r="U9" s="58"/>
      <c r="V9" s="58"/>
      <c r="W9" s="58"/>
      <c r="X9" s="1"/>
      <c r="Y9" s="1"/>
      <c r="Z9" s="1"/>
      <c r="AA9" s="1"/>
      <c r="AB9" s="1"/>
      <c r="AC9" s="1"/>
    </row>
    <row r="10" spans="1:29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177"/>
      <c r="S10" s="41"/>
      <c r="T10" s="58"/>
      <c r="U10" s="58"/>
      <c r="V10" s="58"/>
      <c r="W10" s="58"/>
      <c r="X10" s="1"/>
      <c r="Y10" s="1"/>
      <c r="Z10" s="1"/>
      <c r="AA10" s="1"/>
      <c r="AB10" s="1"/>
      <c r="AC10" s="1"/>
    </row>
    <row r="11" spans="1:29" ht="12.75">
      <c r="A11" s="15" t="s">
        <v>90</v>
      </c>
      <c r="B11" s="23"/>
      <c r="C11" s="32"/>
      <c r="D11" s="49"/>
      <c r="E11" s="32">
        <f t="shared" si="1"/>
        <v>5661.37</v>
      </c>
      <c r="F11" s="40">
        <v>5661.37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177"/>
      <c r="S11" s="41"/>
      <c r="T11" s="58"/>
      <c r="U11" s="58"/>
      <c r="V11" s="58"/>
      <c r="W11" s="58"/>
      <c r="X11" s="1"/>
      <c r="Y11" s="1"/>
      <c r="Z11" s="1"/>
      <c r="AA11" s="1"/>
      <c r="AB11" s="1"/>
      <c r="AC11" s="1"/>
    </row>
    <row r="12" spans="1:29" ht="13.5" thickBot="1">
      <c r="A12" s="19" t="s">
        <v>96</v>
      </c>
      <c r="B12" s="24"/>
      <c r="C12" s="34"/>
      <c r="D12" s="76"/>
      <c r="E12" s="34">
        <f t="shared" si="1"/>
        <v>7000.53</v>
      </c>
      <c r="F12" s="42">
        <v>0.53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180">
        <v>7000</v>
      </c>
      <c r="S12" s="116"/>
      <c r="T12" s="58"/>
      <c r="U12" s="58"/>
      <c r="V12" s="58"/>
      <c r="W12" s="58"/>
      <c r="X12" s="1"/>
      <c r="Y12" s="1"/>
      <c r="Z12" s="1"/>
      <c r="AA12" s="1"/>
      <c r="AB12" s="1"/>
      <c r="AC12" s="1"/>
    </row>
    <row r="13" spans="1:29" ht="13.5" thickBot="1">
      <c r="A13" s="20"/>
      <c r="B13" s="21"/>
      <c r="C13" s="33"/>
      <c r="D13" s="21"/>
      <c r="E13" s="33">
        <f aca="true" t="shared" si="2" ref="E13:S13">E5-E14</f>
        <v>-85899.1000000001</v>
      </c>
      <c r="F13" s="33">
        <f t="shared" si="2"/>
        <v>290648.7999999998</v>
      </c>
      <c r="G13" s="33">
        <f t="shared" si="2"/>
        <v>-84341.9</v>
      </c>
      <c r="H13" s="33">
        <f t="shared" si="2"/>
        <v>-47035</v>
      </c>
      <c r="I13" s="33">
        <f t="shared" si="2"/>
        <v>-67350</v>
      </c>
      <c r="J13" s="33">
        <f t="shared" si="2"/>
        <v>-19575</v>
      </c>
      <c r="K13" s="33">
        <f t="shared" si="2"/>
        <v>-147332.5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-10913.5</v>
      </c>
      <c r="S13" s="43">
        <f t="shared" si="2"/>
        <v>0</v>
      </c>
      <c r="T13" s="60"/>
      <c r="U13" s="60"/>
      <c r="V13" s="60"/>
      <c r="W13" s="60"/>
      <c r="X13" s="1"/>
      <c r="Y13" s="1"/>
      <c r="Z13" s="1"/>
      <c r="AA13" s="1"/>
      <c r="AB13" s="1"/>
      <c r="AC13" s="1"/>
    </row>
    <row r="14" spans="1:29" ht="13.5" thickBot="1">
      <c r="A14" s="16" t="s">
        <v>18</v>
      </c>
      <c r="B14" s="17"/>
      <c r="C14" s="30"/>
      <c r="D14" s="47"/>
      <c r="E14" s="30">
        <f aca="true" t="shared" si="3" ref="E14:S14">SUM(E15:E31,E36:E43)</f>
        <v>2193595</v>
      </c>
      <c r="F14" s="30">
        <f t="shared" si="3"/>
        <v>1810047.1</v>
      </c>
      <c r="G14" s="30">
        <f t="shared" si="3"/>
        <v>84341.9</v>
      </c>
      <c r="H14" s="30">
        <f t="shared" si="3"/>
        <v>47035</v>
      </c>
      <c r="I14" s="30">
        <f t="shared" si="3"/>
        <v>67350</v>
      </c>
      <c r="J14" s="30">
        <f t="shared" si="3"/>
        <v>19575</v>
      </c>
      <c r="K14" s="30">
        <f t="shared" si="3"/>
        <v>147332.5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17913.5</v>
      </c>
      <c r="S14" s="37">
        <f t="shared" si="3"/>
        <v>0</v>
      </c>
      <c r="T14" s="58"/>
      <c r="U14" s="58"/>
      <c r="V14" s="58"/>
      <c r="W14" s="58"/>
      <c r="X14" s="1"/>
      <c r="Y14" s="1"/>
      <c r="Z14" s="1"/>
      <c r="AA14" s="1"/>
      <c r="AB14" s="1"/>
      <c r="AC14" s="1"/>
    </row>
    <row r="15" spans="1:29" ht="12.75">
      <c r="A15" s="18" t="s">
        <v>19</v>
      </c>
      <c r="B15" s="22"/>
      <c r="C15" s="31"/>
      <c r="D15" s="48"/>
      <c r="E15" s="31">
        <f aca="true" t="shared" si="4" ref="E15:E39">SUM(F15:S15)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179"/>
      <c r="S15" s="118"/>
      <c r="T15" s="58"/>
      <c r="U15" s="58"/>
      <c r="V15" s="58"/>
      <c r="W15" s="58"/>
      <c r="X15" s="1"/>
      <c r="Y15" s="1"/>
      <c r="Z15" s="1"/>
      <c r="AA15" s="1"/>
      <c r="AB15" s="1"/>
      <c r="AC15" s="1"/>
    </row>
    <row r="16" spans="1:29" ht="12.75">
      <c r="A16" s="15" t="s">
        <v>20</v>
      </c>
      <c r="B16" s="23"/>
      <c r="C16" s="32"/>
      <c r="D16" s="51"/>
      <c r="E16" s="32">
        <f t="shared" si="4"/>
        <v>42856.200000000004</v>
      </c>
      <c r="F16" s="40">
        <v>36738.3</v>
      </c>
      <c r="G16" s="40">
        <v>6117.9</v>
      </c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177"/>
      <c r="S16" s="56"/>
      <c r="T16" s="58"/>
      <c r="U16" s="58"/>
      <c r="V16" s="58"/>
      <c r="W16" s="58"/>
      <c r="X16" s="1"/>
      <c r="Y16" s="1"/>
      <c r="Z16" s="1"/>
      <c r="AA16" s="1"/>
      <c r="AB16" s="1"/>
      <c r="AC16" s="1"/>
    </row>
    <row r="17" spans="1:29" ht="12.75">
      <c r="A17" s="15" t="s">
        <v>21</v>
      </c>
      <c r="B17" s="23"/>
      <c r="C17" s="32"/>
      <c r="D17" s="51"/>
      <c r="E17" s="32">
        <f t="shared" si="4"/>
        <v>14784.5</v>
      </c>
      <c r="F17" s="40">
        <v>14784.5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177"/>
      <c r="S17" s="56"/>
      <c r="T17" s="58"/>
      <c r="U17" s="58"/>
      <c r="V17" s="58"/>
      <c r="W17" s="58"/>
      <c r="X17" s="1"/>
      <c r="Y17" s="1"/>
      <c r="Z17" s="1"/>
      <c r="AA17" s="1"/>
      <c r="AB17" s="1"/>
      <c r="AC17" s="1"/>
    </row>
    <row r="18" spans="1:29" ht="12.75">
      <c r="A18" s="15" t="s">
        <v>32</v>
      </c>
      <c r="B18" s="23"/>
      <c r="C18" s="32"/>
      <c r="D18" s="51"/>
      <c r="E18" s="32">
        <f t="shared" si="4"/>
        <v>12102.1</v>
      </c>
      <c r="F18" s="40">
        <v>12102.1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177"/>
      <c r="S18" s="56"/>
      <c r="T18" s="58"/>
      <c r="U18" s="58"/>
      <c r="V18" s="58"/>
      <c r="W18" s="58"/>
      <c r="X18" s="1"/>
      <c r="Y18" s="1"/>
      <c r="Z18" s="1"/>
      <c r="AA18" s="1"/>
      <c r="AB18" s="1"/>
      <c r="AC18" s="1"/>
    </row>
    <row r="19" spans="1:29" ht="12.75">
      <c r="A19" s="15" t="s">
        <v>22</v>
      </c>
      <c r="B19" s="23"/>
      <c r="C19" s="32"/>
      <c r="D19" s="51"/>
      <c r="E19" s="32">
        <f t="shared" si="4"/>
        <v>56588.5</v>
      </c>
      <c r="F19" s="40">
        <v>56588.5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177"/>
      <c r="S19" s="56"/>
      <c r="T19" s="58"/>
      <c r="U19" s="58"/>
      <c r="V19" s="58"/>
      <c r="W19" s="58"/>
      <c r="X19" s="1"/>
      <c r="Y19" s="1"/>
      <c r="Z19" s="1"/>
      <c r="AA19" s="1"/>
      <c r="AB19" s="1"/>
      <c r="AC19" s="1"/>
    </row>
    <row r="20" spans="1:29" ht="12.75">
      <c r="A20" s="15" t="s">
        <v>23</v>
      </c>
      <c r="B20" s="23"/>
      <c r="C20" s="32"/>
      <c r="D20" s="51"/>
      <c r="E20" s="32">
        <f t="shared" si="4"/>
        <v>18834</v>
      </c>
      <c r="F20" s="40">
        <v>18834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177"/>
      <c r="S20" s="56"/>
      <c r="T20" s="58"/>
      <c r="U20" s="58"/>
      <c r="V20" s="58"/>
      <c r="W20" s="58"/>
      <c r="X20" s="1"/>
      <c r="Y20" s="1"/>
      <c r="Z20" s="1"/>
      <c r="AA20" s="1"/>
      <c r="AB20" s="1"/>
      <c r="AC20" s="1"/>
    </row>
    <row r="21" spans="1:29" ht="12.75">
      <c r="A21" s="15" t="s">
        <v>24</v>
      </c>
      <c r="B21" s="23"/>
      <c r="C21" s="32"/>
      <c r="D21" s="51"/>
      <c r="E21" s="32">
        <f t="shared" si="4"/>
        <v>192000</v>
      </c>
      <c r="F21" s="40">
        <v>192000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177"/>
      <c r="S21" s="56"/>
      <c r="T21" s="58"/>
      <c r="U21" s="58"/>
      <c r="V21" s="58"/>
      <c r="W21" s="58"/>
      <c r="X21" s="1"/>
      <c r="Y21" s="1"/>
      <c r="Z21" s="1"/>
      <c r="AA21" s="1"/>
      <c r="AB21" s="1"/>
      <c r="AC21" s="1"/>
    </row>
    <row r="22" spans="1:29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177"/>
      <c r="S22" s="56"/>
      <c r="T22" s="58"/>
      <c r="U22" s="58"/>
      <c r="V22" s="58"/>
      <c r="W22" s="58"/>
      <c r="X22" s="1"/>
      <c r="Y22" s="1"/>
      <c r="Z22" s="1"/>
      <c r="AA22" s="1"/>
      <c r="AB22" s="1"/>
      <c r="AC22" s="1"/>
    </row>
    <row r="23" spans="1:29" ht="12.75">
      <c r="A23" s="15" t="s">
        <v>26</v>
      </c>
      <c r="B23" s="23"/>
      <c r="C23" s="32"/>
      <c r="D23" s="49"/>
      <c r="E23" s="32">
        <f t="shared" si="4"/>
        <v>1194</v>
      </c>
      <c r="F23" s="40">
        <v>1194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177"/>
      <c r="S23" s="56"/>
      <c r="T23" s="58"/>
      <c r="U23" s="58"/>
      <c r="V23" s="58"/>
      <c r="W23" s="58"/>
      <c r="X23" s="1"/>
      <c r="Y23" s="1"/>
      <c r="Z23" s="1"/>
      <c r="AA23" s="1"/>
      <c r="AB23" s="1"/>
      <c r="AC23" s="1"/>
    </row>
    <row r="24" spans="1:29" ht="12.75">
      <c r="A24" s="15" t="s">
        <v>27</v>
      </c>
      <c r="B24" s="23"/>
      <c r="C24" s="32"/>
      <c r="D24" s="51"/>
      <c r="E24" s="32">
        <f t="shared" si="4"/>
        <v>36765.5</v>
      </c>
      <c r="F24" s="40">
        <v>24965.5</v>
      </c>
      <c r="G24" s="40"/>
      <c r="H24" s="40"/>
      <c r="I24" s="40">
        <v>11800</v>
      </c>
      <c r="J24" s="40"/>
      <c r="K24" s="40"/>
      <c r="L24" s="40"/>
      <c r="M24" s="40"/>
      <c r="N24" s="40"/>
      <c r="O24" s="40"/>
      <c r="P24" s="40"/>
      <c r="Q24" s="32"/>
      <c r="R24" s="177"/>
      <c r="S24" s="56"/>
      <c r="T24" s="58"/>
      <c r="U24" s="58"/>
      <c r="V24" s="58"/>
      <c r="W24" s="58"/>
      <c r="X24" s="1"/>
      <c r="Y24" s="1"/>
      <c r="Z24" s="1"/>
      <c r="AA24" s="1"/>
      <c r="AB24" s="1"/>
      <c r="AC24" s="1"/>
    </row>
    <row r="25" spans="1:29" ht="12.75">
      <c r="A25" s="15" t="s">
        <v>97</v>
      </c>
      <c r="B25" s="23"/>
      <c r="C25" s="32"/>
      <c r="D25" s="51"/>
      <c r="E25" s="32">
        <f t="shared" si="4"/>
        <v>208572</v>
      </c>
      <c r="F25" s="40">
        <v>194572</v>
      </c>
      <c r="G25" s="40">
        <v>14000</v>
      </c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177"/>
      <c r="S25" s="56"/>
      <c r="T25" s="58"/>
      <c r="U25" s="58"/>
      <c r="V25" s="58"/>
      <c r="W25" s="58"/>
      <c r="X25" s="1"/>
      <c r="Y25" s="1"/>
      <c r="Z25" s="1"/>
      <c r="AA25" s="1"/>
      <c r="AB25" s="1"/>
      <c r="AC25" s="1"/>
    </row>
    <row r="26" spans="1:29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177"/>
      <c r="S26" s="56"/>
      <c r="T26" s="58"/>
      <c r="U26" s="58"/>
      <c r="V26" s="58"/>
      <c r="W26" s="58"/>
      <c r="X26" s="1"/>
      <c r="Y26" s="1"/>
      <c r="Z26" s="1"/>
      <c r="AA26" s="1"/>
      <c r="AB26" s="1"/>
      <c r="AC26" s="1"/>
    </row>
    <row r="27" spans="1:29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177"/>
      <c r="S27" s="56"/>
      <c r="T27" s="58"/>
      <c r="U27" s="58"/>
      <c r="V27" s="58"/>
      <c r="W27" s="58"/>
      <c r="X27" s="1"/>
      <c r="Y27" s="1"/>
      <c r="Z27" s="1"/>
      <c r="AA27" s="1"/>
      <c r="AB27" s="1"/>
      <c r="AC27" s="1"/>
    </row>
    <row r="28" spans="1:29" ht="12.75">
      <c r="A28" s="15" t="s">
        <v>100</v>
      </c>
      <c r="B28" s="23"/>
      <c r="C28" s="32"/>
      <c r="D28" s="51"/>
      <c r="E28" s="32">
        <f t="shared" si="4"/>
        <v>145840</v>
      </c>
      <c r="F28" s="40">
        <v>256</v>
      </c>
      <c r="G28" s="40">
        <v>32378</v>
      </c>
      <c r="H28" s="40">
        <v>29382</v>
      </c>
      <c r="I28" s="40">
        <v>50650</v>
      </c>
      <c r="J28" s="40">
        <v>11525</v>
      </c>
      <c r="K28" s="40">
        <v>8637</v>
      </c>
      <c r="L28" s="40"/>
      <c r="M28" s="40"/>
      <c r="N28" s="40"/>
      <c r="O28" s="40"/>
      <c r="P28" s="40"/>
      <c r="Q28" s="32"/>
      <c r="R28" s="177">
        <v>13012</v>
      </c>
      <c r="S28" s="56"/>
      <c r="T28" s="58"/>
      <c r="U28" s="58"/>
      <c r="V28" s="58"/>
      <c r="W28" s="58"/>
      <c r="X28" s="1"/>
      <c r="Y28" s="1"/>
      <c r="Z28" s="1"/>
      <c r="AA28" s="1"/>
      <c r="AB28" s="1"/>
      <c r="AC28" s="1"/>
    </row>
    <row r="29" spans="1:29" ht="12.75">
      <c r="A29" s="15" t="s">
        <v>101</v>
      </c>
      <c r="B29" s="23"/>
      <c r="C29" s="32"/>
      <c r="D29" s="49"/>
      <c r="E29" s="32">
        <f t="shared" si="4"/>
        <v>4000</v>
      </c>
      <c r="F29" s="40"/>
      <c r="G29" s="40">
        <v>4000</v>
      </c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177"/>
      <c r="S29" s="56"/>
      <c r="T29" s="58"/>
      <c r="U29" s="58"/>
      <c r="V29" s="58"/>
      <c r="W29" s="58"/>
      <c r="X29" s="1"/>
      <c r="Y29" s="1"/>
      <c r="Z29" s="1"/>
      <c r="AA29" s="1"/>
      <c r="AB29" s="1"/>
      <c r="AC29" s="1"/>
    </row>
    <row r="30" spans="1:29" ht="12.75">
      <c r="A30" s="15" t="s">
        <v>102</v>
      </c>
      <c r="B30" s="23"/>
      <c r="C30" s="32"/>
      <c r="D30" s="51"/>
      <c r="E30" s="32">
        <f t="shared" si="4"/>
        <v>13861.7</v>
      </c>
      <c r="F30" s="40">
        <v>1490.7</v>
      </c>
      <c r="G30" s="40">
        <v>2596</v>
      </c>
      <c r="H30" s="40">
        <v>2503</v>
      </c>
      <c r="I30" s="40">
        <v>4100</v>
      </c>
      <c r="J30" s="40"/>
      <c r="K30" s="40">
        <v>920.5</v>
      </c>
      <c r="L30" s="40"/>
      <c r="M30" s="40"/>
      <c r="N30" s="40"/>
      <c r="O30" s="40"/>
      <c r="P30" s="40"/>
      <c r="Q30" s="128"/>
      <c r="R30" s="177">
        <v>2251.5</v>
      </c>
      <c r="S30" s="56"/>
      <c r="T30" s="58"/>
      <c r="U30" s="58"/>
      <c r="V30" s="58"/>
      <c r="W30" s="58"/>
      <c r="X30" s="1"/>
      <c r="Y30" s="1"/>
      <c r="Z30" s="1"/>
      <c r="AA30" s="1"/>
      <c r="AB30" s="1"/>
      <c r="AC30" s="1"/>
    </row>
    <row r="31" spans="1:29" ht="12.75">
      <c r="A31" s="15" t="s">
        <v>103</v>
      </c>
      <c r="B31" s="23"/>
      <c r="C31" s="32"/>
      <c r="D31" s="51"/>
      <c r="E31" s="32">
        <f t="shared" si="4"/>
        <v>849768</v>
      </c>
      <c r="F31" s="40">
        <f aca="true" t="shared" si="5" ref="F31:S31">SUM(F32:F35)</f>
        <v>660093</v>
      </c>
      <c r="G31" s="40">
        <f t="shared" si="5"/>
        <v>25250</v>
      </c>
      <c r="H31" s="40">
        <f t="shared" si="5"/>
        <v>15150</v>
      </c>
      <c r="I31" s="40">
        <f t="shared" si="5"/>
        <v>800</v>
      </c>
      <c r="J31" s="40">
        <f t="shared" si="5"/>
        <v>8050</v>
      </c>
      <c r="K31" s="40">
        <f t="shared" si="5"/>
        <v>137775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128">
        <f t="shared" si="5"/>
        <v>2650</v>
      </c>
      <c r="S31" s="56">
        <f t="shared" si="5"/>
        <v>0</v>
      </c>
      <c r="T31" s="59"/>
      <c r="U31" s="59"/>
      <c r="V31" s="59"/>
      <c r="W31" s="59"/>
      <c r="X31" s="1"/>
      <c r="Y31" s="1"/>
      <c r="Z31" s="1"/>
      <c r="AA31" s="1"/>
      <c r="AB31" s="1"/>
      <c r="AC31" s="1"/>
    </row>
    <row r="32" spans="1:29" ht="12.75">
      <c r="A32" s="15" t="s">
        <v>104</v>
      </c>
      <c r="B32" s="23"/>
      <c r="C32" s="32"/>
      <c r="D32" s="49"/>
      <c r="E32" s="32">
        <f t="shared" si="4"/>
        <v>292227</v>
      </c>
      <c r="F32" s="40">
        <v>292227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177"/>
      <c r="S32" s="56"/>
      <c r="T32" s="58"/>
      <c r="U32" s="58"/>
      <c r="V32" s="58"/>
      <c r="W32" s="58"/>
      <c r="X32" s="1"/>
      <c r="Y32" s="1"/>
      <c r="Z32" s="1"/>
      <c r="AA32" s="1"/>
      <c r="AB32" s="1"/>
      <c r="AC32" s="1"/>
    </row>
    <row r="33" spans="1:29" ht="12.75">
      <c r="A33" s="15" t="s">
        <v>28</v>
      </c>
      <c r="B33" s="23"/>
      <c r="C33" s="32"/>
      <c r="D33" s="49"/>
      <c r="E33" s="32">
        <f t="shared" si="4"/>
        <v>25005</v>
      </c>
      <c r="F33" s="40">
        <v>25005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177"/>
      <c r="S33" s="56"/>
      <c r="T33" s="58"/>
      <c r="U33" s="58"/>
      <c r="V33" s="58"/>
      <c r="W33" s="58"/>
      <c r="X33" s="1"/>
      <c r="Y33" s="1"/>
      <c r="Z33" s="1"/>
      <c r="AA33" s="1"/>
      <c r="AB33" s="1"/>
      <c r="AC33" s="1"/>
    </row>
    <row r="34" spans="1:29" ht="12.75">
      <c r="A34" s="15" t="s">
        <v>29</v>
      </c>
      <c r="B34" s="23"/>
      <c r="C34" s="32"/>
      <c r="D34" s="49"/>
      <c r="E34" s="32">
        <f t="shared" si="4"/>
        <v>429675</v>
      </c>
      <c r="F34" s="40">
        <v>240000</v>
      </c>
      <c r="G34" s="40">
        <v>25250</v>
      </c>
      <c r="H34" s="40">
        <v>15150</v>
      </c>
      <c r="I34" s="40">
        <v>800</v>
      </c>
      <c r="J34" s="40">
        <v>8050</v>
      </c>
      <c r="K34" s="40">
        <v>137775</v>
      </c>
      <c r="L34" s="40"/>
      <c r="M34" s="40"/>
      <c r="N34" s="40"/>
      <c r="O34" s="40"/>
      <c r="P34" s="40"/>
      <c r="Q34" s="32"/>
      <c r="R34" s="177">
        <v>2650</v>
      </c>
      <c r="S34" s="56"/>
      <c r="T34" s="58"/>
      <c r="U34" s="58"/>
      <c r="V34" s="58"/>
      <c r="W34" s="58"/>
      <c r="X34" s="1"/>
      <c r="Y34" s="1"/>
      <c r="Z34" s="1"/>
      <c r="AA34" s="1"/>
      <c r="AB34" s="1"/>
      <c r="AC34" s="1"/>
    </row>
    <row r="35" spans="1:29" ht="12.75">
      <c r="A35" s="15" t="s">
        <v>30</v>
      </c>
      <c r="B35" s="23"/>
      <c r="C35" s="32"/>
      <c r="D35" s="49"/>
      <c r="E35" s="32">
        <f t="shared" si="4"/>
        <v>102861</v>
      </c>
      <c r="F35" s="40">
        <v>102861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177"/>
      <c r="S35" s="56"/>
      <c r="T35" s="58"/>
      <c r="U35" s="58"/>
      <c r="V35" s="58"/>
      <c r="W35" s="58"/>
      <c r="X35" s="1"/>
      <c r="Y35" s="1"/>
      <c r="Z35" s="1"/>
      <c r="AA35" s="1"/>
      <c r="AB35" s="1"/>
      <c r="AC35" s="1"/>
    </row>
    <row r="36" spans="1:29" ht="12.75">
      <c r="A36" s="15" t="s">
        <v>105</v>
      </c>
      <c r="B36" s="23"/>
      <c r="C36" s="32"/>
      <c r="D36" s="51"/>
      <c r="E36" s="32">
        <f t="shared" si="4"/>
        <v>165002</v>
      </c>
      <c r="F36" s="40">
        <v>165002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177"/>
      <c r="S36" s="56"/>
      <c r="T36" s="58"/>
      <c r="U36" s="58"/>
      <c r="V36" s="58"/>
      <c r="W36" s="58"/>
      <c r="X36" s="1"/>
      <c r="Y36" s="1"/>
      <c r="Z36" s="1"/>
      <c r="AA36" s="1"/>
      <c r="AB36" s="1"/>
      <c r="AC36" s="1"/>
    </row>
    <row r="37" spans="1:29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177"/>
      <c r="S37" s="56"/>
      <c r="T37" s="58"/>
      <c r="U37" s="58"/>
      <c r="V37" s="58"/>
      <c r="W37" s="58"/>
      <c r="X37" s="1"/>
      <c r="Y37" s="1"/>
      <c r="Z37" s="1"/>
      <c r="AA37" s="1"/>
      <c r="AB37" s="1"/>
      <c r="AC37" s="1"/>
    </row>
    <row r="38" spans="1:26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177"/>
      <c r="S38" s="56"/>
      <c r="T38" s="58"/>
      <c r="U38" s="58"/>
      <c r="V38" s="58"/>
      <c r="W38" s="58"/>
      <c r="X38" s="1"/>
      <c r="Y38" s="1"/>
      <c r="Z38" s="1"/>
    </row>
    <row r="39" spans="1:26" ht="12.75">
      <c r="A39" s="15" t="s">
        <v>108</v>
      </c>
      <c r="B39" s="23"/>
      <c r="C39" s="32"/>
      <c r="D39" s="51"/>
      <c r="E39" s="32">
        <f t="shared" si="4"/>
        <v>67935</v>
      </c>
      <c r="F39" s="40">
        <v>67935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177"/>
      <c r="S39" s="56"/>
      <c r="T39" s="58"/>
      <c r="U39" s="58"/>
      <c r="V39" s="58"/>
      <c r="W39" s="58"/>
      <c r="X39" s="1"/>
      <c r="Y39" s="1"/>
      <c r="Z39" s="1"/>
    </row>
    <row r="40" spans="1:26" ht="12.75">
      <c r="A40" s="19" t="s">
        <v>109</v>
      </c>
      <c r="B40" s="24"/>
      <c r="C40" s="34"/>
      <c r="D40" s="52"/>
      <c r="E40" s="32">
        <f>SUM(F40:X40)</f>
        <v>180448</v>
      </c>
      <c r="F40" s="42">
        <v>180448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180"/>
      <c r="S40" s="116"/>
      <c r="T40" s="58"/>
      <c r="U40" s="58"/>
      <c r="V40" s="58"/>
      <c r="W40" s="58"/>
      <c r="X40" s="1"/>
      <c r="Y40" s="1"/>
      <c r="Z40" s="1"/>
    </row>
    <row r="41" spans="1:26" ht="12.75">
      <c r="A41" s="19" t="s">
        <v>110</v>
      </c>
      <c r="B41" s="24"/>
      <c r="C41" s="34"/>
      <c r="D41" s="52"/>
      <c r="E41" s="32">
        <f>SUM(F41:X41)</f>
        <v>180448</v>
      </c>
      <c r="F41" s="42">
        <v>180448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180"/>
      <c r="S41" s="116"/>
      <c r="T41" s="58"/>
      <c r="U41" s="58"/>
      <c r="V41" s="58"/>
      <c r="W41" s="58"/>
      <c r="X41" s="1"/>
      <c r="Y41" s="1"/>
      <c r="Z41" s="1"/>
    </row>
    <row r="42" spans="1:26" ht="12.75">
      <c r="A42" s="19" t="s">
        <v>111</v>
      </c>
      <c r="B42" s="24"/>
      <c r="C42" s="34"/>
      <c r="D42" s="52"/>
      <c r="E42" s="32">
        <f>SUM(F42:X42)</f>
        <v>2595.5</v>
      </c>
      <c r="F42" s="42">
        <v>2595.5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180"/>
      <c r="S42" s="116"/>
      <c r="T42" s="58"/>
      <c r="U42" s="58"/>
      <c r="V42" s="58"/>
      <c r="W42" s="58"/>
      <c r="X42" s="1"/>
      <c r="Y42" s="1"/>
      <c r="Z42" s="1"/>
    </row>
    <row r="43" spans="1:26" ht="13.5" thickBot="1">
      <c r="A43" s="19" t="s">
        <v>112</v>
      </c>
      <c r="B43" s="24"/>
      <c r="C43" s="34"/>
      <c r="D43" s="52"/>
      <c r="E43" s="34">
        <f>SUM(F43:X43)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180"/>
      <c r="S43" s="116"/>
      <c r="T43" s="58"/>
      <c r="U43" s="58"/>
      <c r="V43" s="58"/>
      <c r="W43" s="58"/>
      <c r="X43" s="1"/>
      <c r="Y43" s="1"/>
      <c r="Z43" s="1"/>
    </row>
    <row r="44" spans="1:26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0"/>
      <c r="R44" s="178"/>
      <c r="S44" s="143"/>
      <c r="T44" s="58"/>
      <c r="U44" s="58"/>
      <c r="V44" s="58"/>
      <c r="W44" s="58"/>
      <c r="X44" s="1"/>
      <c r="Y44" s="1"/>
      <c r="Z44" s="1"/>
    </row>
    <row r="45" spans="1:26" ht="13.5" thickBot="1">
      <c r="A45" s="16" t="s">
        <v>113</v>
      </c>
      <c r="B45" s="17"/>
      <c r="C45" s="30"/>
      <c r="D45" s="137"/>
      <c r="E45" s="30">
        <f aca="true" t="shared" si="6" ref="E45:S45">SUM(E15:E31,E37:E39,E42:E43)</f>
        <v>1667697</v>
      </c>
      <c r="F45" s="30">
        <f t="shared" si="6"/>
        <v>1284149.1</v>
      </c>
      <c r="G45" s="30">
        <f t="shared" si="6"/>
        <v>84341.9</v>
      </c>
      <c r="H45" s="30">
        <f t="shared" si="6"/>
        <v>47035</v>
      </c>
      <c r="I45" s="30">
        <f t="shared" si="6"/>
        <v>67350</v>
      </c>
      <c r="J45" s="30">
        <f t="shared" si="6"/>
        <v>19575</v>
      </c>
      <c r="K45" s="30">
        <f t="shared" si="6"/>
        <v>147332.5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17913.5</v>
      </c>
      <c r="S45" s="37">
        <f t="shared" si="6"/>
        <v>0</v>
      </c>
      <c r="T45" s="58"/>
      <c r="U45" s="58"/>
      <c r="V45" s="58"/>
      <c r="W45" s="58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 topLeftCell="A19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67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68</v>
      </c>
      <c r="F3" s="96">
        <v>800000</v>
      </c>
      <c r="G3" s="71">
        <v>800010</v>
      </c>
      <c r="H3" s="71">
        <v>800020</v>
      </c>
      <c r="I3" s="71">
        <v>800030</v>
      </c>
      <c r="J3" s="71">
        <v>800040</v>
      </c>
      <c r="K3" s="71">
        <v>800050</v>
      </c>
      <c r="L3" s="71">
        <v>800060</v>
      </c>
      <c r="M3" s="71">
        <v>800070</v>
      </c>
      <c r="N3" s="71">
        <v>800080</v>
      </c>
      <c r="O3" s="71">
        <v>800081</v>
      </c>
      <c r="P3" s="71">
        <v>800082</v>
      </c>
      <c r="Q3" s="71">
        <v>800090</v>
      </c>
      <c r="R3" s="82">
        <v>800940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2881828.9499999997</v>
      </c>
      <c r="F5" s="30">
        <f t="shared" si="0"/>
        <v>2868828.9499999997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13000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1926100</v>
      </c>
      <c r="F6" s="38">
        <v>1926100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596850</v>
      </c>
      <c r="F7" s="38">
        <v>596850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179000</v>
      </c>
      <c r="F8" s="40">
        <v>179000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56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41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158113.26</v>
      </c>
      <c r="F11" s="40">
        <v>158113.26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41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21765.690000000002</v>
      </c>
      <c r="F12" s="42">
        <v>8765.69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116">
        <v>13000</v>
      </c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-21280.400000000373</v>
      </c>
      <c r="F13" s="33">
        <f t="shared" si="2"/>
        <v>619000.5</v>
      </c>
      <c r="G13" s="33">
        <f t="shared" si="2"/>
        <v>-117217.4</v>
      </c>
      <c r="H13" s="33">
        <f t="shared" si="2"/>
        <v>-79583</v>
      </c>
      <c r="I13" s="33">
        <f t="shared" si="2"/>
        <v>-264585.5</v>
      </c>
      <c r="J13" s="33">
        <f t="shared" si="2"/>
        <v>-21345.9</v>
      </c>
      <c r="K13" s="33">
        <f t="shared" si="2"/>
        <v>-141736.2</v>
      </c>
      <c r="L13" s="33">
        <f t="shared" si="2"/>
        <v>0</v>
      </c>
      <c r="M13" s="33">
        <f t="shared" si="2"/>
        <v>0</v>
      </c>
      <c r="N13" s="33">
        <f t="shared" si="2"/>
        <v>-500</v>
      </c>
      <c r="O13" s="33">
        <f t="shared" si="2"/>
        <v>0</v>
      </c>
      <c r="P13" s="33">
        <f t="shared" si="2"/>
        <v>0</v>
      </c>
      <c r="Q13" s="33">
        <f t="shared" si="2"/>
        <v>-11888.4</v>
      </c>
      <c r="R13" s="43">
        <f t="shared" si="2"/>
        <v>-3424.5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2903109.35</v>
      </c>
      <c r="F14" s="30">
        <f>SUM(F15:F31,F36:F43)</f>
        <v>2249828.4499999997</v>
      </c>
      <c r="G14" s="30">
        <f aca="true" t="shared" si="3" ref="G14:R14">SUM(G15:G31,G36:G43)</f>
        <v>117217.4</v>
      </c>
      <c r="H14" s="30">
        <f t="shared" si="3"/>
        <v>79583</v>
      </c>
      <c r="I14" s="30">
        <f t="shared" si="3"/>
        <v>264585.5</v>
      </c>
      <c r="J14" s="30">
        <f t="shared" si="3"/>
        <v>21345.9</v>
      </c>
      <c r="K14" s="30">
        <f t="shared" si="3"/>
        <v>141736.2</v>
      </c>
      <c r="L14" s="30">
        <f t="shared" si="3"/>
        <v>0</v>
      </c>
      <c r="M14" s="30">
        <f t="shared" si="3"/>
        <v>0</v>
      </c>
      <c r="N14" s="30">
        <f t="shared" si="3"/>
        <v>500</v>
      </c>
      <c r="O14" s="30">
        <f t="shared" si="3"/>
        <v>0</v>
      </c>
      <c r="P14" s="30">
        <f t="shared" si="3"/>
        <v>0</v>
      </c>
      <c r="Q14" s="30">
        <f t="shared" si="3"/>
        <v>11888.4</v>
      </c>
      <c r="R14" s="37">
        <f t="shared" si="3"/>
        <v>16424.5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2"/>
      <c r="C15" s="31"/>
      <c r="D15" s="48"/>
      <c r="E15" s="31">
        <f aca="true" t="shared" si="4" ref="E15:E39"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118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 t="shared" si="4"/>
        <v>68745.8</v>
      </c>
      <c r="F16" s="40">
        <v>68345.8</v>
      </c>
      <c r="G16" s="40">
        <v>400</v>
      </c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56"/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t="shared" si="4"/>
        <v>5523</v>
      </c>
      <c r="F17" s="40">
        <v>5523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56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18151.5</v>
      </c>
      <c r="F18" s="40">
        <v>18151.5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56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153286.1</v>
      </c>
      <c r="F19" s="40">
        <v>88900.6</v>
      </c>
      <c r="G19" s="40"/>
      <c r="H19" s="40">
        <v>27700</v>
      </c>
      <c r="I19" s="40">
        <v>24585.5</v>
      </c>
      <c r="J19" s="40">
        <v>6600</v>
      </c>
      <c r="K19" s="40">
        <v>5500</v>
      </c>
      <c r="L19" s="40"/>
      <c r="M19" s="40"/>
      <c r="N19" s="40"/>
      <c r="O19" s="40"/>
      <c r="P19" s="40"/>
      <c r="Q19" s="32"/>
      <c r="R19" s="56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48714</v>
      </c>
      <c r="F20" s="40">
        <v>39567</v>
      </c>
      <c r="G20" s="40">
        <v>8337</v>
      </c>
      <c r="H20" s="40"/>
      <c r="I20" s="40"/>
      <c r="J20" s="40"/>
      <c r="K20" s="40">
        <v>760</v>
      </c>
      <c r="L20" s="40"/>
      <c r="M20" s="40"/>
      <c r="N20" s="40"/>
      <c r="O20" s="40"/>
      <c r="P20" s="40"/>
      <c r="Q20" s="32"/>
      <c r="R20" s="56">
        <v>50</v>
      </c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214200</v>
      </c>
      <c r="F21" s="40">
        <v>214200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56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56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4725</v>
      </c>
      <c r="F23" s="40">
        <v>4725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56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16741</v>
      </c>
      <c r="F24" s="40">
        <v>16741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56"/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217570.3</v>
      </c>
      <c r="F25" s="40">
        <v>209960.3</v>
      </c>
      <c r="G25" s="40">
        <v>3410</v>
      </c>
      <c r="H25" s="40">
        <v>4200</v>
      </c>
      <c r="I25" s="40"/>
      <c r="J25" s="40"/>
      <c r="K25" s="40"/>
      <c r="L25" s="40"/>
      <c r="M25" s="40"/>
      <c r="N25" s="40"/>
      <c r="O25" s="40"/>
      <c r="P25" s="40"/>
      <c r="Q25" s="32"/>
      <c r="R25" s="56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56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56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151459</v>
      </c>
      <c r="F28" s="40">
        <v>12603.6</v>
      </c>
      <c r="G28" s="40">
        <v>71015.4</v>
      </c>
      <c r="H28" s="40">
        <v>32338</v>
      </c>
      <c r="I28" s="40"/>
      <c r="J28" s="40">
        <v>11652.4</v>
      </c>
      <c r="K28" s="40">
        <v>13397.2</v>
      </c>
      <c r="L28" s="40"/>
      <c r="M28" s="40"/>
      <c r="N28" s="40"/>
      <c r="O28" s="40"/>
      <c r="P28" s="40"/>
      <c r="Q28" s="128">
        <v>7129.4</v>
      </c>
      <c r="R28" s="56">
        <v>3323</v>
      </c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77579.3</v>
      </c>
      <c r="F29" s="40">
        <v>64527.8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28"/>
      <c r="R29" s="56">
        <v>13051.5</v>
      </c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7122.2</v>
      </c>
      <c r="F30" s="40">
        <v>1578.7</v>
      </c>
      <c r="G30" s="40">
        <v>2810</v>
      </c>
      <c r="H30" s="40">
        <v>1592</v>
      </c>
      <c r="I30" s="40"/>
      <c r="J30" s="40">
        <v>503.5</v>
      </c>
      <c r="K30" s="40">
        <v>179</v>
      </c>
      <c r="L30" s="40"/>
      <c r="M30" s="40"/>
      <c r="N30" s="40"/>
      <c r="O30" s="40"/>
      <c r="P30" s="40"/>
      <c r="Q30" s="128">
        <v>459</v>
      </c>
      <c r="R30" s="56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1340915</v>
      </c>
      <c r="F31" s="40">
        <f aca="true" t="shared" si="5" ref="F31:R31">SUM(F32:F35)</f>
        <v>926627</v>
      </c>
      <c r="G31" s="40">
        <f t="shared" si="5"/>
        <v>31245</v>
      </c>
      <c r="H31" s="40">
        <f t="shared" si="5"/>
        <v>13753</v>
      </c>
      <c r="I31" s="40">
        <f t="shared" si="5"/>
        <v>240000</v>
      </c>
      <c r="J31" s="40">
        <f t="shared" si="5"/>
        <v>2590</v>
      </c>
      <c r="K31" s="40">
        <f t="shared" si="5"/>
        <v>121900</v>
      </c>
      <c r="L31" s="40">
        <f t="shared" si="5"/>
        <v>0</v>
      </c>
      <c r="M31" s="40">
        <f t="shared" si="5"/>
        <v>0</v>
      </c>
      <c r="N31" s="40">
        <f t="shared" si="5"/>
        <v>500</v>
      </c>
      <c r="O31" s="40">
        <f t="shared" si="5"/>
        <v>0</v>
      </c>
      <c r="P31" s="40">
        <f t="shared" si="5"/>
        <v>0</v>
      </c>
      <c r="Q31" s="128">
        <f t="shared" si="5"/>
        <v>4300</v>
      </c>
      <c r="R31" s="56">
        <f t="shared" si="5"/>
        <v>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546995</v>
      </c>
      <c r="F32" s="40">
        <v>546995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28"/>
      <c r="R32" s="56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67500</v>
      </c>
      <c r="F33" s="40">
        <v>67500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28"/>
      <c r="R33" s="56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534288</v>
      </c>
      <c r="F34" s="40">
        <v>120000</v>
      </c>
      <c r="G34" s="40">
        <v>31245</v>
      </c>
      <c r="H34" s="40">
        <v>13753</v>
      </c>
      <c r="I34" s="40">
        <v>240000</v>
      </c>
      <c r="J34" s="40">
        <v>2590</v>
      </c>
      <c r="K34" s="40">
        <v>121900</v>
      </c>
      <c r="L34" s="40"/>
      <c r="M34" s="40"/>
      <c r="N34" s="40">
        <v>500</v>
      </c>
      <c r="O34" s="40"/>
      <c r="P34" s="40"/>
      <c r="Q34" s="128">
        <v>4300</v>
      </c>
      <c r="R34" s="56"/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192132</v>
      </c>
      <c r="F35" s="40">
        <v>192132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56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83017</v>
      </c>
      <c r="F36" s="40">
        <v>83017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56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56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56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25397.15</v>
      </c>
      <c r="F39" s="40">
        <v>25397.15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56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>SUM(F40:W40)</f>
        <v>234062</v>
      </c>
      <c r="F40" s="42">
        <v>234062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116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>SUM(F41:W41)</f>
        <v>234062</v>
      </c>
      <c r="F41" s="42">
        <v>234062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116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1839</v>
      </c>
      <c r="F42" s="42">
        <v>1839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116"/>
      <c r="S42" s="58"/>
      <c r="T42" s="58"/>
      <c r="U42" s="58"/>
      <c r="V42" s="58"/>
      <c r="W42" s="1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116"/>
      <c r="S43" s="58"/>
      <c r="T43" s="58"/>
      <c r="U43" s="58"/>
      <c r="V43" s="58"/>
      <c r="W43" s="1"/>
      <c r="X43" s="1"/>
      <c r="Y43" s="1"/>
    </row>
    <row r="44" spans="1:25" ht="13.5" thickBot="1">
      <c r="A44" s="138"/>
      <c r="B44" s="139"/>
      <c r="C44" s="140"/>
      <c r="D44" s="141"/>
      <c r="E44" s="140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0"/>
      <c r="R44" s="143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17"/>
      <c r="C45" s="30"/>
      <c r="D45" s="137"/>
      <c r="E45" s="30">
        <f>SUM(E15:E31,E37:E39,E42:E43)</f>
        <v>2351968.35</v>
      </c>
      <c r="F45" s="30">
        <f>SUM(F15:F31,F37:F39,F42:F43)</f>
        <v>1698687.4499999997</v>
      </c>
      <c r="G45" s="30">
        <f aca="true" t="shared" si="6" ref="G45:R45">SUM(G15:G31,G37:G39,G42:G43)</f>
        <v>117217.4</v>
      </c>
      <c r="H45" s="30">
        <f t="shared" si="6"/>
        <v>79583</v>
      </c>
      <c r="I45" s="30">
        <f t="shared" si="6"/>
        <v>264585.5</v>
      </c>
      <c r="J45" s="30">
        <f t="shared" si="6"/>
        <v>21345.9</v>
      </c>
      <c r="K45" s="30">
        <f t="shared" si="6"/>
        <v>141736.2</v>
      </c>
      <c r="L45" s="30">
        <f t="shared" si="6"/>
        <v>0</v>
      </c>
      <c r="M45" s="30">
        <f t="shared" si="6"/>
        <v>0</v>
      </c>
      <c r="N45" s="30">
        <f t="shared" si="6"/>
        <v>500</v>
      </c>
      <c r="O45" s="30">
        <f t="shared" si="6"/>
        <v>0</v>
      </c>
      <c r="P45" s="30">
        <f t="shared" si="6"/>
        <v>0</v>
      </c>
      <c r="Q45" s="30">
        <f t="shared" si="6"/>
        <v>11888.4</v>
      </c>
      <c r="R45" s="37">
        <f t="shared" si="6"/>
        <v>16424.5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">
      <selection activeCell="F40" sqref="F40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6" width="10.75390625" style="0" customWidth="1"/>
    <col min="7" max="22" width="9.75390625" style="0" customWidth="1"/>
    <col min="23" max="24" width="8.75390625" style="0" customWidth="1"/>
  </cols>
  <sheetData>
    <row r="1" spans="1:24" ht="13.5" thickBot="1">
      <c r="A1" s="86" t="s">
        <v>35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5"/>
    </row>
    <row r="2" spans="1:30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34</v>
      </c>
      <c r="I2" s="68" t="s">
        <v>11</v>
      </c>
      <c r="J2" s="68" t="s">
        <v>12</v>
      </c>
      <c r="K2" s="68" t="s">
        <v>37</v>
      </c>
      <c r="L2" s="68" t="s">
        <v>38</v>
      </c>
      <c r="M2" s="68" t="s">
        <v>39</v>
      </c>
      <c r="N2" s="68" t="s">
        <v>40</v>
      </c>
      <c r="O2" s="68" t="s">
        <v>41</v>
      </c>
      <c r="P2" s="68" t="s">
        <v>42</v>
      </c>
      <c r="Q2" s="68" t="s">
        <v>44</v>
      </c>
      <c r="R2" s="68" t="s">
        <v>116</v>
      </c>
      <c r="S2" s="68" t="s">
        <v>45</v>
      </c>
      <c r="T2" s="68" t="s">
        <v>46</v>
      </c>
      <c r="U2" s="68" t="s">
        <v>47</v>
      </c>
      <c r="V2" s="87" t="s">
        <v>69</v>
      </c>
      <c r="W2" s="87" t="s">
        <v>48</v>
      </c>
      <c r="X2" s="84" t="s">
        <v>43</v>
      </c>
      <c r="Y2" s="1"/>
      <c r="Z2" s="1"/>
      <c r="AA2" s="1"/>
      <c r="AB2" s="1"/>
      <c r="AC2" s="1"/>
      <c r="AD2" s="1"/>
    </row>
    <row r="3" spans="1:30" ht="13.5" thickBot="1">
      <c r="A3" s="9"/>
      <c r="B3" s="10"/>
      <c r="C3" s="12"/>
      <c r="D3" s="101"/>
      <c r="E3" s="10" t="s">
        <v>33</v>
      </c>
      <c r="F3" s="102">
        <v>900000</v>
      </c>
      <c r="G3" s="13">
        <v>900010</v>
      </c>
      <c r="H3" s="13">
        <v>900020</v>
      </c>
      <c r="I3" s="13">
        <v>900030</v>
      </c>
      <c r="J3" s="13">
        <v>900040</v>
      </c>
      <c r="K3" s="13">
        <v>900050</v>
      </c>
      <c r="L3" s="13">
        <v>900060</v>
      </c>
      <c r="M3" s="13">
        <v>900070</v>
      </c>
      <c r="N3" s="13">
        <v>900080</v>
      </c>
      <c r="O3" s="13">
        <v>900081</v>
      </c>
      <c r="P3" s="13">
        <v>900082</v>
      </c>
      <c r="Q3" s="13">
        <v>900083</v>
      </c>
      <c r="R3" s="13">
        <v>900084</v>
      </c>
      <c r="S3" s="13">
        <v>900090</v>
      </c>
      <c r="T3" s="13">
        <v>900100</v>
      </c>
      <c r="U3" s="13">
        <v>900200</v>
      </c>
      <c r="V3" s="103">
        <v>900202</v>
      </c>
      <c r="W3" s="103">
        <v>900300</v>
      </c>
      <c r="X3" s="28">
        <v>900940</v>
      </c>
      <c r="Y3" s="1"/>
      <c r="Z3" s="1"/>
      <c r="AA3" s="1"/>
      <c r="AB3" s="1"/>
      <c r="AC3" s="1"/>
      <c r="AD3" s="1"/>
    </row>
    <row r="4" spans="1:30" ht="13.5" thickBot="1">
      <c r="A4" s="72" t="s">
        <v>5</v>
      </c>
      <c r="B4" s="73"/>
      <c r="C4" s="73"/>
      <c r="D4" s="74">
        <v>2</v>
      </c>
      <c r="E4" s="73" t="s">
        <v>84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7">
        <v>12</v>
      </c>
      <c r="Q4" s="73">
        <v>13</v>
      </c>
      <c r="R4" s="73">
        <v>14</v>
      </c>
      <c r="S4" s="73">
        <v>15</v>
      </c>
      <c r="T4" s="73">
        <v>16</v>
      </c>
      <c r="U4" s="73">
        <v>17</v>
      </c>
      <c r="V4" s="98">
        <v>18</v>
      </c>
      <c r="W4" s="98">
        <v>19</v>
      </c>
      <c r="X4" s="99">
        <v>20</v>
      </c>
      <c r="Y4" s="1"/>
      <c r="Z4" s="1"/>
      <c r="AA4" s="1"/>
      <c r="AB4" s="1"/>
      <c r="AC4" s="1"/>
      <c r="AD4" s="1"/>
    </row>
    <row r="5" spans="1:30" ht="13.5" thickBot="1">
      <c r="A5" s="111" t="s">
        <v>15</v>
      </c>
      <c r="B5" s="112"/>
      <c r="C5" s="61"/>
      <c r="D5" s="113"/>
      <c r="E5" s="61">
        <f aca="true" t="shared" si="0" ref="E5:X5">SUM(E6:E12)</f>
        <v>26652699.97</v>
      </c>
      <c r="F5" s="61">
        <f t="shared" si="0"/>
        <v>26367116.42</v>
      </c>
      <c r="G5" s="61">
        <f t="shared" si="0"/>
        <v>0</v>
      </c>
      <c r="H5" s="61">
        <f t="shared" si="0"/>
        <v>0</v>
      </c>
      <c r="I5" s="61">
        <f t="shared" si="0"/>
        <v>0</v>
      </c>
      <c r="J5" s="61">
        <f t="shared" si="0"/>
        <v>0</v>
      </c>
      <c r="K5" s="61">
        <f t="shared" si="0"/>
        <v>0</v>
      </c>
      <c r="L5" s="61">
        <f t="shared" si="0"/>
        <v>0</v>
      </c>
      <c r="M5" s="61">
        <f t="shared" si="0"/>
        <v>0</v>
      </c>
      <c r="N5" s="61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68.55</v>
      </c>
      <c r="R5" s="61">
        <f>SUM(R6:R12)</f>
        <v>0</v>
      </c>
      <c r="S5" s="61">
        <f t="shared" si="0"/>
        <v>0</v>
      </c>
      <c r="T5" s="61">
        <f t="shared" si="0"/>
        <v>25247</v>
      </c>
      <c r="U5" s="61">
        <f>SUM(U6:U12)</f>
        <v>5767</v>
      </c>
      <c r="V5" s="61">
        <f>SUM(V6:V12)</f>
        <v>0</v>
      </c>
      <c r="W5" s="61">
        <f>SUM(W6:W12)</f>
        <v>0</v>
      </c>
      <c r="X5" s="62">
        <f t="shared" si="0"/>
        <v>254501</v>
      </c>
      <c r="Y5" s="1"/>
      <c r="Z5" s="1"/>
      <c r="AA5" s="1"/>
      <c r="AB5" s="1"/>
      <c r="AC5" s="1"/>
      <c r="AD5" s="1"/>
    </row>
    <row r="6" spans="1:30" ht="12.75">
      <c r="A6" s="18" t="s">
        <v>87</v>
      </c>
      <c r="B6" s="25"/>
      <c r="C6" s="35"/>
      <c r="D6" s="53"/>
      <c r="E6" s="35">
        <f aca="true" t="shared" si="1" ref="E6:E12">SUM(F6:X6)</f>
        <v>13590712</v>
      </c>
      <c r="F6" s="44">
        <v>13590712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>
        <f>RA!E6</f>
        <v>0</v>
      </c>
      <c r="U6" s="44"/>
      <c r="V6" s="44"/>
      <c r="W6" s="44">
        <f>RB!E6</f>
        <v>0</v>
      </c>
      <c r="X6" s="55"/>
      <c r="Y6" s="1"/>
      <c r="Z6" s="1"/>
      <c r="AA6" s="1"/>
      <c r="AB6" s="1"/>
      <c r="AC6" s="1"/>
      <c r="AD6" s="1"/>
    </row>
    <row r="7" spans="1:30" ht="12.75">
      <c r="A7" s="18" t="s">
        <v>88</v>
      </c>
      <c r="B7" s="22"/>
      <c r="C7" s="31"/>
      <c r="D7" s="66"/>
      <c r="E7" s="32">
        <f t="shared" si="1"/>
        <v>8188821</v>
      </c>
      <c r="F7" s="38">
        <v>8188821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0">
        <f>RA!E7</f>
        <v>0</v>
      </c>
      <c r="U7" s="38"/>
      <c r="V7" s="38"/>
      <c r="W7" s="40">
        <f>RB!E7</f>
        <v>0</v>
      </c>
      <c r="X7" s="118"/>
      <c r="Y7" s="1"/>
      <c r="Z7" s="1"/>
      <c r="AA7" s="1"/>
      <c r="AB7" s="1"/>
      <c r="AC7" s="1"/>
      <c r="AD7" s="1"/>
    </row>
    <row r="8" spans="1:30" ht="12.75">
      <c r="A8" s="15" t="s">
        <v>89</v>
      </c>
      <c r="B8" s="23"/>
      <c r="C8" s="32"/>
      <c r="D8" s="49"/>
      <c r="E8" s="32">
        <f t="shared" si="1"/>
        <v>1543400</v>
      </c>
      <c r="F8" s="40">
        <v>1543400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32"/>
      <c r="S8" s="32"/>
      <c r="T8" s="40">
        <f>RA!E8</f>
        <v>0</v>
      </c>
      <c r="U8" s="32"/>
      <c r="V8" s="32"/>
      <c r="W8" s="40">
        <f>RB!E8</f>
        <v>0</v>
      </c>
      <c r="X8" s="56"/>
      <c r="Y8" s="1"/>
      <c r="Z8" s="1"/>
      <c r="AA8" s="1"/>
      <c r="AB8" s="1"/>
      <c r="AC8" s="1"/>
      <c r="AD8" s="1"/>
    </row>
    <row r="9" spans="1:30" ht="12.75">
      <c r="A9" s="15" t="s">
        <v>91</v>
      </c>
      <c r="B9" s="23"/>
      <c r="C9" s="32"/>
      <c r="D9" s="49"/>
      <c r="E9" s="32">
        <f t="shared" si="1"/>
        <v>233000</v>
      </c>
      <c r="F9" s="40">
        <v>233000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32"/>
      <c r="S9" s="32"/>
      <c r="T9" s="40">
        <f>RA!E9</f>
        <v>0</v>
      </c>
      <c r="U9" s="32"/>
      <c r="V9" s="128"/>
      <c r="W9" s="40">
        <f>RB!E9</f>
        <v>0</v>
      </c>
      <c r="X9" s="134"/>
      <c r="Y9" s="1"/>
      <c r="Z9" s="1"/>
      <c r="AA9" s="1"/>
      <c r="AB9" s="1"/>
      <c r="AC9" s="1"/>
      <c r="AD9" s="1"/>
    </row>
    <row r="10" spans="1:30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32"/>
      <c r="S10" s="32"/>
      <c r="T10" s="40">
        <f>RA!E10</f>
        <v>0</v>
      </c>
      <c r="U10" s="32"/>
      <c r="V10" s="128"/>
      <c r="W10" s="40">
        <f>RB!E10</f>
        <v>0</v>
      </c>
      <c r="X10" s="41"/>
      <c r="Y10" s="1"/>
      <c r="Z10" s="1"/>
      <c r="AA10" s="1"/>
      <c r="AB10" s="1"/>
      <c r="AC10" s="1"/>
      <c r="AD10" s="1"/>
    </row>
    <row r="11" spans="1:30" ht="12.75">
      <c r="A11" s="15" t="s">
        <v>90</v>
      </c>
      <c r="B11" s="23"/>
      <c r="C11" s="32"/>
      <c r="D11" s="49"/>
      <c r="E11" s="32">
        <f t="shared" si="1"/>
        <v>867137.39</v>
      </c>
      <c r="F11" s="40">
        <v>867068.84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>
        <v>68.55</v>
      </c>
      <c r="R11" s="40"/>
      <c r="S11" s="32"/>
      <c r="T11" s="40">
        <f>RA!E11</f>
        <v>0</v>
      </c>
      <c r="U11" s="32"/>
      <c r="V11" s="128"/>
      <c r="W11" s="40">
        <f>RB!E11</f>
        <v>0</v>
      </c>
      <c r="X11" s="56"/>
      <c r="Y11" s="1"/>
      <c r="Z11" s="1"/>
      <c r="AA11" s="1"/>
      <c r="AB11" s="1"/>
      <c r="AC11" s="1"/>
      <c r="AD11" s="1"/>
    </row>
    <row r="12" spans="1:30" ht="13.5" thickBot="1">
      <c r="A12" s="19" t="s">
        <v>96</v>
      </c>
      <c r="B12" s="26"/>
      <c r="C12" s="36"/>
      <c r="D12" s="54"/>
      <c r="E12" s="36">
        <f t="shared" si="1"/>
        <v>2229629.58</v>
      </c>
      <c r="F12" s="46">
        <v>1944114.58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6"/>
      <c r="T12" s="46">
        <f>RA!E12</f>
        <v>25247</v>
      </c>
      <c r="U12" s="129">
        <v>5767</v>
      </c>
      <c r="V12" s="129"/>
      <c r="W12" s="46">
        <f>RB!E12</f>
        <v>0</v>
      </c>
      <c r="X12" s="130">
        <v>254501</v>
      </c>
      <c r="Y12" s="1"/>
      <c r="Z12" s="1"/>
      <c r="AA12" s="1"/>
      <c r="AB12" s="1"/>
      <c r="AC12" s="1"/>
      <c r="AD12" s="1"/>
    </row>
    <row r="13" spans="1:30" ht="13.5" thickBot="1">
      <c r="A13" s="114"/>
      <c r="B13" s="115"/>
      <c r="C13" s="63"/>
      <c r="D13" s="115"/>
      <c r="E13" s="63">
        <f aca="true" t="shared" si="2" ref="E13:X13">E5-E14</f>
        <v>6747366.800000001</v>
      </c>
      <c r="F13" s="63">
        <f t="shared" si="2"/>
        <v>12108831.270000001</v>
      </c>
      <c r="G13" s="63">
        <f t="shared" si="2"/>
        <v>-88330.6</v>
      </c>
      <c r="H13" s="63">
        <f t="shared" si="2"/>
        <v>-276357</v>
      </c>
      <c r="I13" s="63">
        <f t="shared" si="2"/>
        <v>-580415.25</v>
      </c>
      <c r="J13" s="63">
        <f t="shared" si="2"/>
        <v>-1854357</v>
      </c>
      <c r="K13" s="63">
        <f t="shared" si="2"/>
        <v>-1406553.5</v>
      </c>
      <c r="L13" s="63">
        <f t="shared" si="2"/>
        <v>-60122</v>
      </c>
      <c r="M13" s="63">
        <f t="shared" si="2"/>
        <v>-11817</v>
      </c>
      <c r="N13" s="63">
        <f t="shared" si="2"/>
        <v>-100686</v>
      </c>
      <c r="O13" s="63">
        <f t="shared" si="2"/>
        <v>-29695</v>
      </c>
      <c r="P13" s="63">
        <f t="shared" si="2"/>
        <v>-5395</v>
      </c>
      <c r="Q13" s="63">
        <f t="shared" si="2"/>
        <v>-5852.2</v>
      </c>
      <c r="R13" s="63">
        <f t="shared" si="2"/>
        <v>-24753</v>
      </c>
      <c r="S13" s="63">
        <f t="shared" si="2"/>
        <v>0</v>
      </c>
      <c r="T13" s="63">
        <f t="shared" si="2"/>
        <v>-656450.1199999999</v>
      </c>
      <c r="U13" s="63">
        <f t="shared" si="2"/>
        <v>-214622.2</v>
      </c>
      <c r="V13" s="63">
        <f t="shared" si="2"/>
        <v>-292309.6</v>
      </c>
      <c r="W13" s="63">
        <f t="shared" si="2"/>
        <v>0</v>
      </c>
      <c r="X13" s="64">
        <f t="shared" si="2"/>
        <v>246251</v>
      </c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>SUM(E15:E31,E36:E43)</f>
        <v>19905333.169999998</v>
      </c>
      <c r="F14" s="30">
        <f aca="true" t="shared" si="3" ref="F14:X14">SUM(F15:F31,F36:F43)</f>
        <v>14258285.15</v>
      </c>
      <c r="G14" s="30">
        <f t="shared" si="3"/>
        <v>88330.6</v>
      </c>
      <c r="H14" s="30">
        <f t="shared" si="3"/>
        <v>276357</v>
      </c>
      <c r="I14" s="30">
        <f t="shared" si="3"/>
        <v>580415.25</v>
      </c>
      <c r="J14" s="30">
        <f t="shared" si="3"/>
        <v>1854357</v>
      </c>
      <c r="K14" s="30">
        <f t="shared" si="3"/>
        <v>1406553.5</v>
      </c>
      <c r="L14" s="30">
        <f t="shared" si="3"/>
        <v>60122</v>
      </c>
      <c r="M14" s="30">
        <f t="shared" si="3"/>
        <v>11817</v>
      </c>
      <c r="N14" s="30">
        <f t="shared" si="3"/>
        <v>100686</v>
      </c>
      <c r="O14" s="30">
        <f t="shared" si="3"/>
        <v>29695</v>
      </c>
      <c r="P14" s="30">
        <f t="shared" si="3"/>
        <v>5395</v>
      </c>
      <c r="Q14" s="30">
        <f t="shared" si="3"/>
        <v>5920.75</v>
      </c>
      <c r="R14" s="30">
        <f>SUM(R15:R31,R36:R43)</f>
        <v>24753</v>
      </c>
      <c r="S14" s="30">
        <f t="shared" si="3"/>
        <v>0</v>
      </c>
      <c r="T14" s="30">
        <f t="shared" si="3"/>
        <v>681697.1199999999</v>
      </c>
      <c r="U14" s="30">
        <f t="shared" si="3"/>
        <v>220389.2</v>
      </c>
      <c r="V14" s="30">
        <f t="shared" si="3"/>
        <v>292309.6</v>
      </c>
      <c r="W14" s="30">
        <f t="shared" si="3"/>
        <v>0</v>
      </c>
      <c r="X14" s="37">
        <f t="shared" si="3"/>
        <v>8250</v>
      </c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2"/>
      <c r="C15" s="31"/>
      <c r="D15" s="48"/>
      <c r="E15" s="31">
        <f>SUM(F15:X15)</f>
        <v>129696.8</v>
      </c>
      <c r="F15" s="38">
        <v>129696.8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1"/>
      <c r="S15" s="31"/>
      <c r="T15" s="40">
        <f>RA!E15</f>
        <v>0</v>
      </c>
      <c r="U15" s="31"/>
      <c r="V15" s="31"/>
      <c r="W15" s="40">
        <f>RB!E15</f>
        <v>0</v>
      </c>
      <c r="X15" s="39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>SUM(F16:X16)</f>
        <v>101433.9</v>
      </c>
      <c r="F16" s="40">
        <v>86094.9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1353</v>
      </c>
      <c r="S16" s="32"/>
      <c r="T16" s="40">
        <f>RA!E16</f>
        <v>0</v>
      </c>
      <c r="U16" s="40">
        <v>13986</v>
      </c>
      <c r="V16" s="32"/>
      <c r="W16" s="40">
        <f>RB!E16</f>
        <v>0</v>
      </c>
      <c r="X16" s="41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aca="true" t="shared" si="4" ref="E17:E42">SUM(F17:X17)</f>
        <v>50745</v>
      </c>
      <c r="F17" s="40">
        <v>50745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32"/>
      <c r="S17" s="32"/>
      <c r="T17" s="40">
        <f>RA!E17</f>
        <v>0</v>
      </c>
      <c r="U17" s="128"/>
      <c r="V17" s="40"/>
      <c r="W17" s="40">
        <f>RB!E17</f>
        <v>0</v>
      </c>
      <c r="X17" s="41"/>
      <c r="Y17" s="1"/>
      <c r="Z17" s="1"/>
      <c r="AA17" s="1"/>
      <c r="AB17" s="1"/>
      <c r="AC17" s="1"/>
      <c r="AD17" s="1"/>
    </row>
    <row r="18" spans="1:30" ht="12.75">
      <c r="A18" s="15" t="s">
        <v>32</v>
      </c>
      <c r="B18" s="23"/>
      <c r="C18" s="32"/>
      <c r="D18" s="51"/>
      <c r="E18" s="32">
        <f t="shared" si="4"/>
        <v>97410.1</v>
      </c>
      <c r="F18" s="40">
        <v>73187.6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2"/>
      <c r="T18" s="40">
        <f>RA!E18</f>
        <v>0</v>
      </c>
      <c r="U18" s="128">
        <v>24222.5</v>
      </c>
      <c r="V18" s="40"/>
      <c r="W18" s="40">
        <f>RB!E18</f>
        <v>0</v>
      </c>
      <c r="X18" s="41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448578.84</v>
      </c>
      <c r="F19" s="40">
        <v>423278.59</v>
      </c>
      <c r="G19" s="40"/>
      <c r="H19" s="40"/>
      <c r="I19" s="40">
        <v>25300.25</v>
      </c>
      <c r="J19" s="40"/>
      <c r="K19" s="40"/>
      <c r="L19" s="40"/>
      <c r="M19" s="40"/>
      <c r="N19" s="40"/>
      <c r="O19" s="40"/>
      <c r="P19" s="40"/>
      <c r="Q19" s="40"/>
      <c r="R19" s="40"/>
      <c r="S19" s="32"/>
      <c r="T19" s="40">
        <f>RA!E19</f>
        <v>0</v>
      </c>
      <c r="U19" s="32"/>
      <c r="V19" s="40"/>
      <c r="W19" s="40">
        <f>RB!E19</f>
        <v>0</v>
      </c>
      <c r="X19" s="41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816200.7</v>
      </c>
      <c r="F20" s="40">
        <v>816177.7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32"/>
      <c r="T20" s="40">
        <f>RA!E20</f>
        <v>23</v>
      </c>
      <c r="U20" s="32"/>
      <c r="V20" s="40"/>
      <c r="W20" s="40">
        <f>RB!E20</f>
        <v>0</v>
      </c>
      <c r="X20" s="56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319835</v>
      </c>
      <c r="F21" s="40">
        <v>314322</v>
      </c>
      <c r="G21" s="40"/>
      <c r="H21" s="40">
        <v>5513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2"/>
      <c r="T21" s="40">
        <f>RA!E21</f>
        <v>0</v>
      </c>
      <c r="U21" s="32"/>
      <c r="V21" s="40"/>
      <c r="W21" s="40">
        <f>RB!E21</f>
        <v>0</v>
      </c>
      <c r="X21" s="41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720000</v>
      </c>
      <c r="F22" s="40">
        <v>720000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2"/>
      <c r="T22" s="40">
        <f>RA!E22</f>
        <v>0</v>
      </c>
      <c r="U22" s="32"/>
      <c r="V22" s="40"/>
      <c r="W22" s="40">
        <f>RB!E22</f>
        <v>0</v>
      </c>
      <c r="X22" s="41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124378</v>
      </c>
      <c r="F23" s="40">
        <v>81182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2"/>
      <c r="T23" s="40">
        <f>RA!E23</f>
        <v>0</v>
      </c>
      <c r="U23" s="40">
        <v>43196</v>
      </c>
      <c r="V23" s="40"/>
      <c r="W23" s="40">
        <f>RB!E23</f>
        <v>0</v>
      </c>
      <c r="X23" s="41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1282611.2</v>
      </c>
      <c r="F24" s="40">
        <v>918941.5</v>
      </c>
      <c r="G24" s="40">
        <v>39547.1</v>
      </c>
      <c r="H24" s="40"/>
      <c r="I24" s="40"/>
      <c r="J24" s="40">
        <v>979</v>
      </c>
      <c r="K24" s="40"/>
      <c r="L24" s="40"/>
      <c r="M24" s="40"/>
      <c r="N24" s="40"/>
      <c r="O24" s="40"/>
      <c r="P24" s="40"/>
      <c r="Q24" s="40"/>
      <c r="R24" s="40">
        <v>23400</v>
      </c>
      <c r="S24" s="32"/>
      <c r="T24" s="40">
        <f>RA!E24</f>
        <v>80</v>
      </c>
      <c r="U24" s="40">
        <v>1354</v>
      </c>
      <c r="V24" s="40">
        <v>292309.6</v>
      </c>
      <c r="W24" s="40">
        <f>RB!E24</f>
        <v>0</v>
      </c>
      <c r="X24" s="134">
        <v>6000</v>
      </c>
      <c r="Y24" s="1"/>
      <c r="Z24" s="1"/>
      <c r="AA24" s="1"/>
      <c r="AB24" s="1"/>
      <c r="AC24" s="1"/>
      <c r="AD24" s="1"/>
    </row>
    <row r="25" spans="1:30" ht="12.75">
      <c r="A25" s="15" t="s">
        <v>97</v>
      </c>
      <c r="B25" s="23"/>
      <c r="C25" s="32"/>
      <c r="D25" s="51"/>
      <c r="E25" s="32">
        <f t="shared" si="4"/>
        <v>1900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2"/>
      <c r="T25" s="40">
        <f>RA!E25</f>
        <v>0</v>
      </c>
      <c r="U25" s="32"/>
      <c r="V25" s="40"/>
      <c r="W25" s="40">
        <f>RB!E25</f>
        <v>0</v>
      </c>
      <c r="X25" s="134">
        <v>1900</v>
      </c>
      <c r="Y25" s="1"/>
      <c r="Z25" s="1"/>
      <c r="AA25" s="1"/>
      <c r="AB25" s="1"/>
      <c r="AC25" s="1"/>
      <c r="AD25" s="1"/>
    </row>
    <row r="26" spans="1:30" ht="12.75">
      <c r="A26" s="15" t="s">
        <v>98</v>
      </c>
      <c r="B26" s="23"/>
      <c r="C26" s="32"/>
      <c r="D26" s="51"/>
      <c r="E26" s="32">
        <f t="shared" si="4"/>
        <v>4010467</v>
      </c>
      <c r="F26" s="40">
        <v>4010467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2"/>
      <c r="T26" s="40">
        <f>RA!E26</f>
        <v>0</v>
      </c>
      <c r="U26" s="32"/>
      <c r="V26" s="40"/>
      <c r="W26" s="40">
        <f>RB!E26</f>
        <v>0</v>
      </c>
      <c r="X26" s="134"/>
      <c r="Y26" s="1"/>
      <c r="Z26" s="1"/>
      <c r="AA26" s="1"/>
      <c r="AB26" s="1"/>
      <c r="AC26" s="1"/>
      <c r="AD26" s="1"/>
    </row>
    <row r="27" spans="1:30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2"/>
      <c r="T27" s="40">
        <f>RA!E27</f>
        <v>0</v>
      </c>
      <c r="U27" s="32"/>
      <c r="V27" s="40"/>
      <c r="W27" s="40">
        <f>RB!E27</f>
        <v>0</v>
      </c>
      <c r="X27" s="41"/>
      <c r="Y27" s="1"/>
      <c r="Z27" s="1"/>
      <c r="AA27" s="1"/>
      <c r="AB27" s="1"/>
      <c r="AC27" s="1"/>
      <c r="AD27" s="1"/>
    </row>
    <row r="28" spans="1:30" ht="12.75">
      <c r="A28" s="15" t="s">
        <v>100</v>
      </c>
      <c r="B28" s="23"/>
      <c r="C28" s="32"/>
      <c r="D28" s="51"/>
      <c r="E28" s="32">
        <f t="shared" si="4"/>
        <v>1411585.08</v>
      </c>
      <c r="F28" s="40">
        <v>29515</v>
      </c>
      <c r="G28" s="40">
        <v>21933.5</v>
      </c>
      <c r="H28" s="40">
        <v>197033.5</v>
      </c>
      <c r="I28" s="40">
        <v>193015</v>
      </c>
      <c r="J28" s="40">
        <v>319307</v>
      </c>
      <c r="K28" s="40">
        <v>144976</v>
      </c>
      <c r="L28" s="40">
        <v>44687</v>
      </c>
      <c r="M28" s="40">
        <v>10317</v>
      </c>
      <c r="N28" s="40">
        <v>80918</v>
      </c>
      <c r="O28" s="40">
        <v>18768</v>
      </c>
      <c r="P28" s="40">
        <v>5063</v>
      </c>
      <c r="Q28" s="40">
        <v>1758</v>
      </c>
      <c r="R28" s="40"/>
      <c r="S28" s="128"/>
      <c r="T28" s="40">
        <f>RA!E28</f>
        <v>344294.07999999996</v>
      </c>
      <c r="U28" s="32"/>
      <c r="V28" s="40"/>
      <c r="W28" s="40">
        <f>RB!E28</f>
        <v>0</v>
      </c>
      <c r="X28" s="41"/>
      <c r="Y28" s="1"/>
      <c r="Z28" s="1"/>
      <c r="AA28" s="1"/>
      <c r="AB28" s="1"/>
      <c r="AC28" s="1"/>
      <c r="AD28" s="1"/>
    </row>
    <row r="29" spans="1:30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2"/>
      <c r="T29" s="40">
        <f>RA!E29</f>
        <v>0</v>
      </c>
      <c r="U29" s="32"/>
      <c r="V29" s="40"/>
      <c r="W29" s="40">
        <f>RB!E29</f>
        <v>0</v>
      </c>
      <c r="X29" s="41"/>
      <c r="Y29" s="1"/>
      <c r="Z29" s="1"/>
      <c r="AA29" s="1"/>
      <c r="AB29" s="1"/>
      <c r="AC29" s="1"/>
      <c r="AD29" s="1"/>
    </row>
    <row r="30" spans="1:30" ht="12.75">
      <c r="A30" s="15" t="s">
        <v>102</v>
      </c>
      <c r="B30" s="23"/>
      <c r="C30" s="32"/>
      <c r="D30" s="51"/>
      <c r="E30" s="32">
        <f t="shared" si="4"/>
        <v>39903.6</v>
      </c>
      <c r="F30" s="40">
        <v>8389.5</v>
      </c>
      <c r="G30" s="40"/>
      <c r="H30" s="40">
        <v>7885.5</v>
      </c>
      <c r="I30" s="40"/>
      <c r="J30" s="40">
        <v>7671</v>
      </c>
      <c r="K30" s="40">
        <v>1577.5</v>
      </c>
      <c r="L30" s="40">
        <v>450</v>
      </c>
      <c r="M30" s="40"/>
      <c r="N30" s="40">
        <v>193</v>
      </c>
      <c r="O30" s="40">
        <v>9352</v>
      </c>
      <c r="P30" s="40">
        <v>332</v>
      </c>
      <c r="Q30" s="40"/>
      <c r="R30" s="40"/>
      <c r="S30" s="128"/>
      <c r="T30" s="40">
        <f>RA!E30</f>
        <v>3703.1</v>
      </c>
      <c r="U30" s="32"/>
      <c r="V30" s="40"/>
      <c r="W30" s="40">
        <f>RB!E30</f>
        <v>0</v>
      </c>
      <c r="X30" s="56">
        <v>350</v>
      </c>
      <c r="Y30" s="1"/>
      <c r="Z30" s="1"/>
      <c r="AA30" s="1"/>
      <c r="AB30" s="1"/>
      <c r="AC30" s="1"/>
      <c r="AD30" s="1"/>
    </row>
    <row r="31" spans="1:30" ht="12.75">
      <c r="A31" s="15" t="s">
        <v>103</v>
      </c>
      <c r="B31" s="23"/>
      <c r="C31" s="32"/>
      <c r="D31" s="51"/>
      <c r="E31" s="32">
        <f t="shared" si="4"/>
        <v>6460371</v>
      </c>
      <c r="F31" s="40">
        <f aca="true" t="shared" si="5" ref="F31:X31">SUM(F32:F35)</f>
        <v>3075516</v>
      </c>
      <c r="G31" s="40">
        <f t="shared" si="5"/>
        <v>26850</v>
      </c>
      <c r="H31" s="40">
        <f t="shared" si="5"/>
        <v>65925</v>
      </c>
      <c r="I31" s="40">
        <f t="shared" si="5"/>
        <v>362100</v>
      </c>
      <c r="J31" s="40">
        <f t="shared" si="5"/>
        <v>1526400</v>
      </c>
      <c r="K31" s="40">
        <f t="shared" si="5"/>
        <v>1260000</v>
      </c>
      <c r="L31" s="40">
        <f t="shared" si="5"/>
        <v>14985</v>
      </c>
      <c r="M31" s="40">
        <f t="shared" si="5"/>
        <v>1500</v>
      </c>
      <c r="N31" s="40">
        <f t="shared" si="5"/>
        <v>19575</v>
      </c>
      <c r="O31" s="40">
        <f t="shared" si="5"/>
        <v>1575</v>
      </c>
      <c r="P31" s="40">
        <f t="shared" si="5"/>
        <v>0</v>
      </c>
      <c r="Q31" s="40">
        <f t="shared" si="5"/>
        <v>0</v>
      </c>
      <c r="R31" s="40">
        <f>SUM(R32:R35)</f>
        <v>0</v>
      </c>
      <c r="S31" s="40">
        <f t="shared" si="5"/>
        <v>0</v>
      </c>
      <c r="T31" s="40">
        <f t="shared" si="5"/>
        <v>105945</v>
      </c>
      <c r="U31" s="40">
        <f>SUM(U32:U35)</f>
        <v>0</v>
      </c>
      <c r="V31" s="40">
        <f>SUM(V32:V35)</f>
        <v>0</v>
      </c>
      <c r="W31" s="40">
        <f>SUM(W32:W35)</f>
        <v>0</v>
      </c>
      <c r="X31" s="56">
        <f t="shared" si="5"/>
        <v>0</v>
      </c>
      <c r="Y31" s="1"/>
      <c r="Z31" s="1"/>
      <c r="AA31" s="1"/>
      <c r="AB31" s="1"/>
      <c r="AC31" s="1"/>
      <c r="AD31" s="1"/>
    </row>
    <row r="32" spans="1:30" ht="12.75">
      <c r="A32" s="15" t="s">
        <v>104</v>
      </c>
      <c r="B32" s="23"/>
      <c r="C32" s="32"/>
      <c r="D32" s="49"/>
      <c r="E32" s="32">
        <f t="shared" si="4"/>
        <v>2238586</v>
      </c>
      <c r="F32" s="40">
        <v>2238586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32"/>
      <c r="T32" s="40">
        <f>RA!E32</f>
        <v>0</v>
      </c>
      <c r="U32" s="32"/>
      <c r="V32" s="40"/>
      <c r="W32" s="40">
        <f>RB!E32</f>
        <v>0</v>
      </c>
      <c r="X32" s="41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72583</v>
      </c>
      <c r="F33" s="40">
        <v>72583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2"/>
      <c r="T33" s="40">
        <f>RA!E33</f>
        <v>0</v>
      </c>
      <c r="U33" s="32"/>
      <c r="V33" s="40"/>
      <c r="W33" s="40">
        <f>RB!E33</f>
        <v>0</v>
      </c>
      <c r="X33" s="41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3384855</v>
      </c>
      <c r="F34" s="40"/>
      <c r="G34" s="40">
        <v>26850</v>
      </c>
      <c r="H34" s="40">
        <v>65925</v>
      </c>
      <c r="I34" s="40">
        <v>362100</v>
      </c>
      <c r="J34" s="40">
        <v>1526400</v>
      </c>
      <c r="K34" s="40">
        <v>1260000</v>
      </c>
      <c r="L34" s="40">
        <v>14985</v>
      </c>
      <c r="M34" s="40">
        <v>1500</v>
      </c>
      <c r="N34" s="40">
        <v>19575</v>
      </c>
      <c r="O34" s="40">
        <v>1575</v>
      </c>
      <c r="P34" s="40"/>
      <c r="Q34" s="40"/>
      <c r="R34" s="40"/>
      <c r="S34" s="32"/>
      <c r="T34" s="40">
        <f>RA!E34</f>
        <v>105945</v>
      </c>
      <c r="U34" s="32"/>
      <c r="V34" s="40"/>
      <c r="W34" s="40">
        <f>RB!E34</f>
        <v>0</v>
      </c>
      <c r="X34" s="41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764347</v>
      </c>
      <c r="F35" s="40">
        <v>764347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32"/>
      <c r="T35" s="40">
        <f>RA!E35</f>
        <v>0</v>
      </c>
      <c r="U35" s="32"/>
      <c r="V35" s="40"/>
      <c r="W35" s="40">
        <f>RB!E35</f>
        <v>0</v>
      </c>
      <c r="X35" s="41"/>
      <c r="Y35" s="1"/>
      <c r="Z35" s="1"/>
      <c r="AA35" s="1"/>
      <c r="AB35" s="1"/>
      <c r="AC35" s="1"/>
      <c r="AD35" s="1"/>
    </row>
    <row r="36" spans="1:30" ht="12.75">
      <c r="A36" s="15" t="s">
        <v>105</v>
      </c>
      <c r="B36" s="23"/>
      <c r="C36" s="32"/>
      <c r="D36" s="51"/>
      <c r="E36" s="32">
        <f t="shared" si="4"/>
        <v>830823</v>
      </c>
      <c r="F36" s="40">
        <v>727246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2"/>
      <c r="T36" s="40">
        <f>RA!E36</f>
        <v>0</v>
      </c>
      <c r="U36" s="128">
        <v>103577</v>
      </c>
      <c r="V36" s="40"/>
      <c r="W36" s="40">
        <f>RB!E36</f>
        <v>0</v>
      </c>
      <c r="X36" s="41"/>
      <c r="Y36" s="1"/>
      <c r="Z36" s="1"/>
      <c r="AA36" s="1"/>
      <c r="AB36" s="1"/>
      <c r="AC36" s="1"/>
      <c r="AD36" s="1"/>
    </row>
    <row r="37" spans="1:30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2"/>
      <c r="T37" s="40">
        <f>RA!E37</f>
        <v>0</v>
      </c>
      <c r="U37" s="32"/>
      <c r="V37" s="40"/>
      <c r="W37" s="40">
        <f>RB!E37</f>
        <v>0</v>
      </c>
      <c r="X37" s="41"/>
      <c r="Y37" s="1"/>
      <c r="Z37" s="1"/>
      <c r="AA37" s="1"/>
      <c r="AB37" s="1"/>
      <c r="AC37" s="1"/>
      <c r="AD37" s="1"/>
    </row>
    <row r="38" spans="1:27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2"/>
      <c r="T38" s="40">
        <f>RA!E38</f>
        <v>0</v>
      </c>
      <c r="U38" s="32"/>
      <c r="V38" s="40"/>
      <c r="W38" s="40">
        <f>RB!E38</f>
        <v>0</v>
      </c>
      <c r="X38" s="41"/>
      <c r="Y38" s="1"/>
      <c r="Z38" s="1"/>
      <c r="AA38" s="1"/>
    </row>
    <row r="39" spans="1:27" ht="12.75">
      <c r="A39" s="15" t="s">
        <v>108</v>
      </c>
      <c r="B39" s="23"/>
      <c r="C39" s="32"/>
      <c r="D39" s="51"/>
      <c r="E39" s="32">
        <f t="shared" si="4"/>
        <v>674257.1599999999</v>
      </c>
      <c r="F39" s="40">
        <v>442700.67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>
        <v>3904.55</v>
      </c>
      <c r="R39" s="40"/>
      <c r="S39" s="32"/>
      <c r="T39" s="40">
        <f>RA!E39</f>
        <v>227651.94</v>
      </c>
      <c r="U39" s="40"/>
      <c r="V39" s="40"/>
      <c r="W39" s="40">
        <f>RB!E39</f>
        <v>0</v>
      </c>
      <c r="X39" s="134"/>
      <c r="Y39" s="1"/>
      <c r="Z39" s="1"/>
      <c r="AA39" s="1"/>
    </row>
    <row r="40" spans="1:27" ht="12.75">
      <c r="A40" s="19" t="s">
        <v>109</v>
      </c>
      <c r="B40" s="24"/>
      <c r="C40" s="34"/>
      <c r="D40" s="52"/>
      <c r="E40" s="32">
        <f t="shared" si="4"/>
        <v>2292316</v>
      </c>
      <c r="F40" s="42">
        <v>2292316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40">
        <f>RA!E40</f>
        <v>0</v>
      </c>
      <c r="U40" s="42"/>
      <c r="V40" s="42"/>
      <c r="W40" s="40">
        <f>RB!E40</f>
        <v>0</v>
      </c>
      <c r="X40" s="133"/>
      <c r="Y40" s="1"/>
      <c r="Z40" s="1"/>
      <c r="AA40" s="1"/>
    </row>
    <row r="41" spans="1:27" ht="12.75">
      <c r="A41" s="19" t="s">
        <v>110</v>
      </c>
      <c r="B41" s="24"/>
      <c r="C41" s="34"/>
      <c r="D41" s="52"/>
      <c r="E41" s="32">
        <f t="shared" si="4"/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4"/>
      <c r="T41" s="40">
        <f>RA!E41</f>
        <v>0</v>
      </c>
      <c r="U41" s="42"/>
      <c r="V41" s="42"/>
      <c r="W41" s="40">
        <f>RB!E41</f>
        <v>0</v>
      </c>
      <c r="X41" s="133"/>
      <c r="Y41" s="1"/>
      <c r="Z41" s="1"/>
      <c r="AA41" s="1"/>
    </row>
    <row r="42" spans="1:27" ht="12.75">
      <c r="A42" s="19" t="s">
        <v>111</v>
      </c>
      <c r="B42" s="24"/>
      <c r="C42" s="34"/>
      <c r="D42" s="52"/>
      <c r="E42" s="32">
        <f t="shared" si="4"/>
        <v>92820.79</v>
      </c>
      <c r="F42" s="42">
        <v>58508.89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>
        <v>258.2</v>
      </c>
      <c r="R42" s="42"/>
      <c r="S42" s="34"/>
      <c r="T42" s="40">
        <f>RA!E42</f>
        <v>0</v>
      </c>
      <c r="U42" s="174">
        <v>34053.7</v>
      </c>
      <c r="V42" s="34"/>
      <c r="W42" s="40">
        <f>RB!E42</f>
        <v>0</v>
      </c>
      <c r="X42" s="45"/>
      <c r="Y42" s="1"/>
      <c r="Z42" s="1"/>
      <c r="AA42" s="1"/>
    </row>
    <row r="43" spans="1:27" ht="13.5" thickBot="1">
      <c r="A43" s="19" t="s">
        <v>112</v>
      </c>
      <c r="B43" s="24"/>
      <c r="C43" s="34"/>
      <c r="D43" s="52"/>
      <c r="E43" s="34">
        <f>SUM(F43:X43)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34"/>
      <c r="S43" s="34"/>
      <c r="T43" s="42">
        <f>RA!E43</f>
        <v>0</v>
      </c>
      <c r="U43" s="34"/>
      <c r="V43" s="34"/>
      <c r="W43" s="42">
        <f>RB!E43</f>
        <v>0</v>
      </c>
      <c r="X43" s="45"/>
      <c r="Y43" s="1"/>
      <c r="Z43" s="1"/>
      <c r="AA43" s="1"/>
    </row>
    <row r="44" spans="1:27" ht="13.5" thickBot="1">
      <c r="A44" s="150"/>
      <c r="B44" s="151"/>
      <c r="C44" s="152"/>
      <c r="D44" s="153"/>
      <c r="E44" s="152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2"/>
      <c r="R44" s="152"/>
      <c r="S44" s="152"/>
      <c r="T44" s="154"/>
      <c r="U44" s="152"/>
      <c r="V44" s="152"/>
      <c r="W44" s="154"/>
      <c r="X44" s="155"/>
      <c r="Y44" s="1"/>
      <c r="Z44" s="1"/>
      <c r="AA44" s="1"/>
    </row>
    <row r="45" spans="1:27" ht="13.5" thickBot="1">
      <c r="A45" s="16" t="s">
        <v>113</v>
      </c>
      <c r="B45" s="17"/>
      <c r="C45" s="30"/>
      <c r="D45" s="137"/>
      <c r="E45" s="30">
        <f aca="true" t="shared" si="6" ref="E45:X45">SUM(E15:E31,E37:E39,E42:E43)</f>
        <v>16782194.17</v>
      </c>
      <c r="F45" s="30">
        <f t="shared" si="6"/>
        <v>11238723.15</v>
      </c>
      <c r="G45" s="30">
        <f t="shared" si="6"/>
        <v>88330.6</v>
      </c>
      <c r="H45" s="30">
        <f t="shared" si="6"/>
        <v>276357</v>
      </c>
      <c r="I45" s="30">
        <f t="shared" si="6"/>
        <v>580415.25</v>
      </c>
      <c r="J45" s="30">
        <f t="shared" si="6"/>
        <v>1854357</v>
      </c>
      <c r="K45" s="30">
        <f t="shared" si="6"/>
        <v>1406553.5</v>
      </c>
      <c r="L45" s="30">
        <f t="shared" si="6"/>
        <v>60122</v>
      </c>
      <c r="M45" s="30">
        <f t="shared" si="6"/>
        <v>11817</v>
      </c>
      <c r="N45" s="30">
        <f t="shared" si="6"/>
        <v>100686</v>
      </c>
      <c r="O45" s="30">
        <f t="shared" si="6"/>
        <v>29695</v>
      </c>
      <c r="P45" s="30">
        <f t="shared" si="6"/>
        <v>5395</v>
      </c>
      <c r="Q45" s="30">
        <f t="shared" si="6"/>
        <v>5920.75</v>
      </c>
      <c r="R45" s="30">
        <f t="shared" si="6"/>
        <v>24753</v>
      </c>
      <c r="S45" s="30">
        <f t="shared" si="6"/>
        <v>0</v>
      </c>
      <c r="T45" s="157">
        <f>RA!E45</f>
        <v>681697.1199999999</v>
      </c>
      <c r="U45" s="30">
        <f t="shared" si="6"/>
        <v>116812.2</v>
      </c>
      <c r="V45" s="30">
        <f t="shared" si="6"/>
        <v>292309.6</v>
      </c>
      <c r="W45" s="157">
        <f>RB!E45</f>
        <v>0</v>
      </c>
      <c r="X45" s="37">
        <f t="shared" si="6"/>
        <v>8250</v>
      </c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0" r:id="rId1"/>
  <headerFooter alignWithMargins="0">
    <oddHeader>&amp;CVyhodnotenie plnenia rozpočtu SLK za 1-4.Q 2007 za SLK Bratislava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">
      <selection activeCell="A35" sqref="A35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3" width="8.75390625" style="0" customWidth="1"/>
    <col min="24" max="24" width="9.75390625" style="0" customWidth="1"/>
  </cols>
  <sheetData>
    <row r="1" spans="1:24" ht="13.5" thickBot="1">
      <c r="A1" s="86" t="s">
        <v>35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85"/>
      <c r="R1" s="88"/>
      <c r="S1" s="88"/>
      <c r="T1" s="88"/>
      <c r="U1" s="88"/>
      <c r="V1" s="88"/>
      <c r="W1" s="88"/>
      <c r="X1" s="88"/>
    </row>
    <row r="2" spans="1:30" ht="12.75">
      <c r="A2" s="81" t="s">
        <v>82</v>
      </c>
      <c r="B2" s="67"/>
      <c r="C2" s="8"/>
      <c r="D2" s="69"/>
      <c r="E2" s="67" t="s">
        <v>8</v>
      </c>
      <c r="F2" s="95" t="s">
        <v>72</v>
      </c>
      <c r="G2" s="68" t="s">
        <v>73</v>
      </c>
      <c r="H2" s="68" t="s">
        <v>74</v>
      </c>
      <c r="I2" s="68" t="s">
        <v>75</v>
      </c>
      <c r="J2" s="68" t="s">
        <v>76</v>
      </c>
      <c r="K2" s="68" t="s">
        <v>77</v>
      </c>
      <c r="L2" s="68" t="s">
        <v>78</v>
      </c>
      <c r="M2" s="68" t="s">
        <v>79</v>
      </c>
      <c r="N2" s="68" t="s">
        <v>80</v>
      </c>
      <c r="O2" s="68" t="s">
        <v>81</v>
      </c>
      <c r="P2" s="87" t="s">
        <v>114</v>
      </c>
      <c r="Q2" s="84" t="s">
        <v>115</v>
      </c>
      <c r="R2" s="57"/>
      <c r="S2" s="57"/>
      <c r="T2" s="57"/>
      <c r="U2" s="57"/>
      <c r="V2" s="57"/>
      <c r="W2" s="57"/>
      <c r="X2" s="57"/>
      <c r="Y2" s="1"/>
      <c r="Z2" s="1"/>
      <c r="AA2" s="1"/>
      <c r="AB2" s="1"/>
      <c r="AC2" s="1"/>
      <c r="AD2" s="1"/>
    </row>
    <row r="3" spans="1:30" ht="13.5" thickBot="1">
      <c r="A3" s="9"/>
      <c r="B3" s="10"/>
      <c r="C3" s="12"/>
      <c r="D3" s="101"/>
      <c r="E3" s="10">
        <v>900100</v>
      </c>
      <c r="F3" s="102">
        <v>900101</v>
      </c>
      <c r="G3" s="13">
        <v>900102</v>
      </c>
      <c r="H3" s="13">
        <v>900103</v>
      </c>
      <c r="I3" s="13">
        <v>900104</v>
      </c>
      <c r="J3" s="13">
        <v>900105</v>
      </c>
      <c r="K3" s="13">
        <v>900106</v>
      </c>
      <c r="L3" s="13">
        <v>900107</v>
      </c>
      <c r="M3" s="13">
        <v>900108</v>
      </c>
      <c r="N3" s="13">
        <v>900109</v>
      </c>
      <c r="O3" s="13">
        <v>900110</v>
      </c>
      <c r="P3" s="103">
        <v>900111</v>
      </c>
      <c r="Q3" s="28">
        <v>900112</v>
      </c>
      <c r="R3" s="57"/>
      <c r="S3" s="57"/>
      <c r="T3" s="57"/>
      <c r="U3" s="57"/>
      <c r="V3" s="57"/>
      <c r="W3" s="57"/>
      <c r="X3" s="57"/>
      <c r="Y3" s="1"/>
      <c r="Z3" s="1"/>
      <c r="AA3" s="1"/>
      <c r="AB3" s="1"/>
      <c r="AC3" s="1"/>
      <c r="AD3" s="1"/>
    </row>
    <row r="4" spans="1:30" ht="13.5" thickBot="1">
      <c r="A4" s="72" t="s">
        <v>5</v>
      </c>
      <c r="B4" s="73"/>
      <c r="C4" s="73"/>
      <c r="D4" s="74">
        <v>2</v>
      </c>
      <c r="E4" s="73" t="s">
        <v>31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8">
        <v>12</v>
      </c>
      <c r="Q4" s="117">
        <v>13</v>
      </c>
      <c r="R4" s="29"/>
      <c r="S4" s="29"/>
      <c r="T4" s="29"/>
      <c r="U4" s="29"/>
      <c r="V4" s="29"/>
      <c r="W4" s="29"/>
      <c r="X4" s="29"/>
      <c r="Y4" s="1"/>
      <c r="Z4" s="1"/>
      <c r="AA4" s="1"/>
      <c r="AB4" s="1"/>
      <c r="AC4" s="1"/>
      <c r="AD4" s="1"/>
    </row>
    <row r="5" spans="1:30" ht="13.5" thickBot="1">
      <c r="A5" s="16" t="s">
        <v>15</v>
      </c>
      <c r="B5" s="17"/>
      <c r="C5" s="30"/>
      <c r="D5" s="65"/>
      <c r="E5" s="30">
        <f aca="true" t="shared" si="0" ref="E5:Q5">SUM(E6:E12)</f>
        <v>25247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25247</v>
      </c>
      <c r="Q5" s="37">
        <f t="shared" si="0"/>
        <v>0</v>
      </c>
      <c r="R5" s="58"/>
      <c r="S5" s="58"/>
      <c r="T5" s="58"/>
      <c r="U5" s="58"/>
      <c r="V5" s="58"/>
      <c r="W5" s="58"/>
      <c r="X5" s="58"/>
      <c r="Y5" s="1"/>
      <c r="Z5" s="1"/>
      <c r="AA5" s="1"/>
      <c r="AB5" s="1"/>
      <c r="AC5" s="1"/>
      <c r="AD5" s="1"/>
    </row>
    <row r="6" spans="1:30" ht="12.75">
      <c r="A6" s="18" t="s">
        <v>87</v>
      </c>
      <c r="B6" s="25"/>
      <c r="C6" s="35"/>
      <c r="D6" s="53"/>
      <c r="E6" s="35">
        <f aca="true" t="shared" si="1" ref="E6:E12">SUM(F6:R6)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169"/>
      <c r="Q6" s="55"/>
      <c r="R6" s="59"/>
      <c r="S6" s="59"/>
      <c r="T6" s="59"/>
      <c r="U6" s="59"/>
      <c r="V6" s="59"/>
      <c r="W6" s="59"/>
      <c r="X6" s="59"/>
      <c r="Y6" s="1"/>
      <c r="Z6" s="1"/>
      <c r="AA6" s="1"/>
      <c r="AB6" s="1"/>
      <c r="AC6" s="1"/>
      <c r="AD6" s="1"/>
    </row>
    <row r="7" spans="1:30" ht="12.75">
      <c r="A7" s="18" t="s">
        <v>88</v>
      </c>
      <c r="B7" s="22"/>
      <c r="C7" s="31"/>
      <c r="D7" s="66"/>
      <c r="E7" s="32">
        <f t="shared" si="1"/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170"/>
      <c r="Q7" s="118"/>
      <c r="R7" s="59"/>
      <c r="S7" s="59"/>
      <c r="T7" s="59"/>
      <c r="U7" s="59"/>
      <c r="V7" s="59"/>
      <c r="W7" s="59"/>
      <c r="X7" s="59"/>
      <c r="Y7" s="1"/>
      <c r="Z7" s="1"/>
      <c r="AA7" s="1"/>
      <c r="AB7" s="1"/>
      <c r="AC7" s="1"/>
      <c r="AD7" s="1"/>
    </row>
    <row r="8" spans="1:30" ht="12.75">
      <c r="A8" s="15" t="s">
        <v>89</v>
      </c>
      <c r="B8" s="23"/>
      <c r="C8" s="32"/>
      <c r="D8" s="49"/>
      <c r="E8" s="32">
        <f t="shared" si="1"/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171"/>
      <c r="Q8" s="56"/>
      <c r="R8" s="58"/>
      <c r="S8" s="58"/>
      <c r="T8" s="58"/>
      <c r="U8" s="58"/>
      <c r="V8" s="58"/>
      <c r="W8" s="58"/>
      <c r="X8" s="58"/>
      <c r="Y8" s="1"/>
      <c r="Z8" s="1"/>
      <c r="AA8" s="1"/>
      <c r="AB8" s="1"/>
      <c r="AC8" s="1"/>
      <c r="AD8" s="1"/>
    </row>
    <row r="9" spans="1:30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171"/>
      <c r="Q9" s="56"/>
      <c r="R9" s="58"/>
      <c r="S9" s="58"/>
      <c r="T9" s="58"/>
      <c r="U9" s="58"/>
      <c r="V9" s="58"/>
      <c r="W9" s="58"/>
      <c r="X9" s="58"/>
      <c r="Y9" s="1"/>
      <c r="Z9" s="1"/>
      <c r="AA9" s="1"/>
      <c r="AB9" s="1"/>
      <c r="AC9" s="1"/>
      <c r="AD9" s="1"/>
    </row>
    <row r="10" spans="1:30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71"/>
      <c r="Q10" s="56"/>
      <c r="R10" s="58"/>
      <c r="S10" s="58"/>
      <c r="T10" s="58"/>
      <c r="U10" s="58"/>
      <c r="V10" s="58"/>
      <c r="W10" s="58"/>
      <c r="X10" s="58"/>
      <c r="Y10" s="1"/>
      <c r="Z10" s="1"/>
      <c r="AA10" s="1"/>
      <c r="AB10" s="1"/>
      <c r="AC10" s="1"/>
      <c r="AD10" s="1"/>
    </row>
    <row r="11" spans="1:30" ht="12.75">
      <c r="A11" s="15" t="s">
        <v>90</v>
      </c>
      <c r="B11" s="23"/>
      <c r="C11" s="32"/>
      <c r="D11" s="49"/>
      <c r="E11" s="32">
        <f t="shared" si="1"/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71"/>
      <c r="Q11" s="56"/>
      <c r="R11" s="58"/>
      <c r="S11" s="58"/>
      <c r="T11" s="58"/>
      <c r="U11" s="58"/>
      <c r="V11" s="58"/>
      <c r="W11" s="58"/>
      <c r="X11" s="58"/>
      <c r="Y11" s="1"/>
      <c r="Z11" s="1"/>
      <c r="AA11" s="1"/>
      <c r="AB11" s="1"/>
      <c r="AC11" s="1"/>
      <c r="AD11" s="1"/>
    </row>
    <row r="12" spans="1:30" ht="13.5" thickBot="1">
      <c r="A12" s="19" t="s">
        <v>96</v>
      </c>
      <c r="B12" s="24"/>
      <c r="C12" s="34"/>
      <c r="D12" s="76"/>
      <c r="E12" s="32">
        <f t="shared" si="1"/>
        <v>25247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72">
        <v>25247</v>
      </c>
      <c r="Q12" s="116"/>
      <c r="R12" s="58"/>
      <c r="S12" s="58"/>
      <c r="T12" s="58"/>
      <c r="U12" s="58"/>
      <c r="V12" s="58"/>
      <c r="W12" s="58"/>
      <c r="X12" s="58"/>
      <c r="Y12" s="1"/>
      <c r="Z12" s="1"/>
      <c r="AA12" s="1"/>
      <c r="AB12" s="1"/>
      <c r="AC12" s="1"/>
      <c r="AD12" s="1"/>
    </row>
    <row r="13" spans="1:30" ht="13.5" thickBot="1">
      <c r="A13" s="20"/>
      <c r="B13" s="21"/>
      <c r="C13" s="33"/>
      <c r="D13" s="21"/>
      <c r="E13" s="33">
        <f aca="true" t="shared" si="2" ref="E13:Q13">E5-E14</f>
        <v>-656450.1199999999</v>
      </c>
      <c r="F13" s="33">
        <f t="shared" si="2"/>
        <v>-240767.6</v>
      </c>
      <c r="G13" s="33">
        <f t="shared" si="2"/>
        <v>-8550</v>
      </c>
      <c r="H13" s="33">
        <f t="shared" si="2"/>
        <v>0</v>
      </c>
      <c r="I13" s="33">
        <f t="shared" si="2"/>
        <v>-3076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-3476</v>
      </c>
      <c r="N13" s="33">
        <f t="shared" si="2"/>
        <v>0</v>
      </c>
      <c r="O13" s="33">
        <f t="shared" si="2"/>
        <v>-2454</v>
      </c>
      <c r="P13" s="33">
        <f t="shared" si="2"/>
        <v>-333571.02</v>
      </c>
      <c r="Q13" s="43">
        <f t="shared" si="2"/>
        <v>-64555.5</v>
      </c>
      <c r="R13" s="60"/>
      <c r="S13" s="60"/>
      <c r="T13" s="60"/>
      <c r="U13" s="60"/>
      <c r="V13" s="60"/>
      <c r="W13" s="60"/>
      <c r="X13" s="60"/>
      <c r="Y13" s="1"/>
      <c r="Z13" s="1"/>
      <c r="AA13" s="1"/>
      <c r="AB13" s="1"/>
      <c r="AC13" s="1"/>
      <c r="AD13" s="1"/>
    </row>
    <row r="14" spans="1:30" ht="13.5" thickBot="1">
      <c r="A14" s="16" t="s">
        <v>18</v>
      </c>
      <c r="B14" s="17"/>
      <c r="C14" s="30"/>
      <c r="D14" s="47"/>
      <c r="E14" s="30">
        <f aca="true" t="shared" si="3" ref="E14:Q14">SUM(E15:E31,E36:E43)</f>
        <v>681697.1199999999</v>
      </c>
      <c r="F14" s="30">
        <f t="shared" si="3"/>
        <v>240767.6</v>
      </c>
      <c r="G14" s="30">
        <f t="shared" si="3"/>
        <v>8550</v>
      </c>
      <c r="H14" s="30">
        <f t="shared" si="3"/>
        <v>0</v>
      </c>
      <c r="I14" s="30">
        <f t="shared" si="3"/>
        <v>3076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3476</v>
      </c>
      <c r="N14" s="30">
        <f t="shared" si="3"/>
        <v>0</v>
      </c>
      <c r="O14" s="30">
        <f t="shared" si="3"/>
        <v>2454</v>
      </c>
      <c r="P14" s="30">
        <f t="shared" si="3"/>
        <v>358818.02</v>
      </c>
      <c r="Q14" s="37">
        <f t="shared" si="3"/>
        <v>64555.5</v>
      </c>
      <c r="R14" s="58"/>
      <c r="S14" s="58"/>
      <c r="T14" s="58"/>
      <c r="U14" s="58"/>
      <c r="V14" s="58"/>
      <c r="W14" s="58"/>
      <c r="X14" s="58"/>
      <c r="Y14" s="1"/>
      <c r="Z14" s="1"/>
      <c r="AA14" s="1"/>
      <c r="AB14" s="1"/>
      <c r="AC14" s="1"/>
      <c r="AD14" s="1"/>
    </row>
    <row r="15" spans="1:30" ht="12.75">
      <c r="A15" s="18" t="s">
        <v>19</v>
      </c>
      <c r="B15" s="22"/>
      <c r="C15" s="31"/>
      <c r="D15" s="48"/>
      <c r="E15" s="31">
        <f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70"/>
      <c r="Q15" s="118"/>
      <c r="R15" s="58"/>
      <c r="S15" s="58"/>
      <c r="T15" s="58"/>
      <c r="U15" s="58"/>
      <c r="V15" s="58"/>
      <c r="W15" s="58"/>
      <c r="X15" s="58"/>
      <c r="Y15" s="1"/>
      <c r="Z15" s="1"/>
      <c r="AA15" s="1"/>
      <c r="AB15" s="1"/>
      <c r="AC15" s="1"/>
      <c r="AD15" s="1"/>
    </row>
    <row r="16" spans="1:30" ht="12.75">
      <c r="A16" s="15" t="s">
        <v>20</v>
      </c>
      <c r="B16" s="23"/>
      <c r="C16" s="32"/>
      <c r="D16" s="51"/>
      <c r="E16" s="32">
        <f>SUM(F16:R16)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71"/>
      <c r="Q16" s="56"/>
      <c r="R16" s="58"/>
      <c r="S16" s="58"/>
      <c r="T16" s="58"/>
      <c r="U16" s="58"/>
      <c r="V16" s="58"/>
      <c r="W16" s="58"/>
      <c r="X16" s="58"/>
      <c r="Y16" s="1"/>
      <c r="Z16" s="1"/>
      <c r="AA16" s="1"/>
      <c r="AB16" s="1"/>
      <c r="AC16" s="1"/>
      <c r="AD16" s="1"/>
    </row>
    <row r="17" spans="1:30" ht="12.75">
      <c r="A17" s="15" t="s">
        <v>21</v>
      </c>
      <c r="B17" s="23"/>
      <c r="C17" s="32"/>
      <c r="D17" s="51"/>
      <c r="E17" s="32">
        <f aca="true" t="shared" si="4" ref="E17:E43">SUM(F17:R17)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71"/>
      <c r="Q17" s="56"/>
      <c r="R17" s="58"/>
      <c r="S17" s="58"/>
      <c r="T17" s="58"/>
      <c r="U17" s="58"/>
      <c r="V17" s="58"/>
      <c r="W17" s="58"/>
      <c r="X17" s="58"/>
      <c r="Y17" s="1"/>
      <c r="Z17" s="1"/>
      <c r="AA17" s="1"/>
      <c r="AB17" s="1"/>
      <c r="AC17" s="1"/>
      <c r="AD17" s="1"/>
    </row>
    <row r="18" spans="1:30" ht="12.75">
      <c r="A18" s="15" t="s">
        <v>32</v>
      </c>
      <c r="B18" s="23"/>
      <c r="C18" s="32"/>
      <c r="D18" s="51"/>
      <c r="E18" s="32">
        <f t="shared" si="4"/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71"/>
      <c r="Q18" s="56"/>
      <c r="R18" s="58"/>
      <c r="S18" s="58"/>
      <c r="T18" s="58"/>
      <c r="U18" s="58"/>
      <c r="V18" s="58"/>
      <c r="W18" s="58"/>
      <c r="X18" s="58"/>
      <c r="Y18" s="1"/>
      <c r="Z18" s="1"/>
      <c r="AA18" s="1"/>
      <c r="AB18" s="1"/>
      <c r="AC18" s="1"/>
      <c r="AD18" s="1"/>
    </row>
    <row r="19" spans="1:30" ht="12.75">
      <c r="A19" s="15" t="s">
        <v>22</v>
      </c>
      <c r="B19" s="23"/>
      <c r="C19" s="32"/>
      <c r="D19" s="51"/>
      <c r="E19" s="32">
        <f t="shared" si="4"/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71"/>
      <c r="Q19" s="56"/>
      <c r="R19" s="58"/>
      <c r="S19" s="58"/>
      <c r="T19" s="58"/>
      <c r="U19" s="58"/>
      <c r="V19" s="58"/>
      <c r="W19" s="58"/>
      <c r="X19" s="58"/>
      <c r="Y19" s="1"/>
      <c r="Z19" s="1"/>
      <c r="AA19" s="1"/>
      <c r="AB19" s="1"/>
      <c r="AC19" s="1"/>
      <c r="AD19" s="1"/>
    </row>
    <row r="20" spans="1:30" ht="12.75">
      <c r="A20" s="15" t="s">
        <v>23</v>
      </c>
      <c r="B20" s="23"/>
      <c r="C20" s="32"/>
      <c r="D20" s="51"/>
      <c r="E20" s="32">
        <f t="shared" si="4"/>
        <v>23</v>
      </c>
      <c r="F20" s="40">
        <v>23</v>
      </c>
      <c r="G20" s="40"/>
      <c r="H20" s="40"/>
      <c r="I20" s="40"/>
      <c r="J20" s="40"/>
      <c r="K20" s="40"/>
      <c r="L20" s="40"/>
      <c r="M20" s="40"/>
      <c r="N20" s="40"/>
      <c r="O20" s="40"/>
      <c r="P20" s="171"/>
      <c r="Q20" s="56"/>
      <c r="R20" s="58"/>
      <c r="S20" s="58"/>
      <c r="T20" s="58"/>
      <c r="U20" s="58"/>
      <c r="V20" s="58"/>
      <c r="W20" s="58"/>
      <c r="X20" s="58"/>
      <c r="Y20" s="1"/>
      <c r="Z20" s="1"/>
      <c r="AA20" s="1"/>
      <c r="AB20" s="1"/>
      <c r="AC20" s="1"/>
      <c r="AD20" s="1"/>
    </row>
    <row r="21" spans="1:30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71"/>
      <c r="Q21" s="56"/>
      <c r="R21" s="58"/>
      <c r="S21" s="58"/>
      <c r="T21" s="58"/>
      <c r="U21" s="58"/>
      <c r="V21" s="58"/>
      <c r="W21" s="58"/>
      <c r="X21" s="58"/>
      <c r="Y21" s="1"/>
      <c r="Z21" s="1"/>
      <c r="AA21" s="1"/>
      <c r="AB21" s="1"/>
      <c r="AC21" s="1"/>
      <c r="AD21" s="1"/>
    </row>
    <row r="22" spans="1:30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71"/>
      <c r="Q22" s="56"/>
      <c r="R22" s="58"/>
      <c r="S22" s="58"/>
      <c r="T22" s="58"/>
      <c r="U22" s="58"/>
      <c r="V22" s="58"/>
      <c r="W22" s="58"/>
      <c r="X22" s="58"/>
      <c r="Y22" s="1"/>
      <c r="Z22" s="1"/>
      <c r="AA22" s="1"/>
      <c r="AB22" s="1"/>
      <c r="AC22" s="1"/>
      <c r="AD22" s="1"/>
    </row>
    <row r="23" spans="1:30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71"/>
      <c r="Q23" s="56"/>
      <c r="R23" s="58"/>
      <c r="S23" s="58"/>
      <c r="T23" s="58"/>
      <c r="U23" s="58"/>
      <c r="V23" s="58"/>
      <c r="W23" s="58"/>
      <c r="X23" s="58"/>
      <c r="Y23" s="1"/>
      <c r="Z23" s="1"/>
      <c r="AA23" s="1"/>
      <c r="AB23" s="1"/>
      <c r="AC23" s="1"/>
      <c r="AD23" s="1"/>
    </row>
    <row r="24" spans="1:30" ht="12.75">
      <c r="A24" s="15" t="s">
        <v>27</v>
      </c>
      <c r="B24" s="23"/>
      <c r="C24" s="32"/>
      <c r="D24" s="51"/>
      <c r="E24" s="32">
        <f t="shared" si="4"/>
        <v>80</v>
      </c>
      <c r="F24" s="40">
        <v>80</v>
      </c>
      <c r="G24" s="40"/>
      <c r="H24" s="40"/>
      <c r="I24" s="40"/>
      <c r="J24" s="40"/>
      <c r="K24" s="40"/>
      <c r="L24" s="40"/>
      <c r="M24" s="40"/>
      <c r="N24" s="40"/>
      <c r="O24" s="40"/>
      <c r="P24" s="171"/>
      <c r="Q24" s="56"/>
      <c r="R24" s="58"/>
      <c r="S24" s="58"/>
      <c r="T24" s="58"/>
      <c r="U24" s="58"/>
      <c r="V24" s="58"/>
      <c r="W24" s="58"/>
      <c r="X24" s="58"/>
      <c r="Y24" s="1"/>
      <c r="Z24" s="1"/>
      <c r="AA24" s="1"/>
      <c r="AB24" s="1"/>
      <c r="AC24" s="1"/>
      <c r="AD24" s="1"/>
    </row>
    <row r="25" spans="1:30" ht="12.75">
      <c r="A25" s="15" t="s">
        <v>97</v>
      </c>
      <c r="B25" s="23"/>
      <c r="C25" s="32"/>
      <c r="D25" s="51"/>
      <c r="E25" s="32">
        <f t="shared" si="4"/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71"/>
      <c r="Q25" s="56"/>
      <c r="R25" s="58"/>
      <c r="S25" s="58"/>
      <c r="T25" s="58"/>
      <c r="U25" s="58"/>
      <c r="V25" s="58"/>
      <c r="W25" s="58"/>
      <c r="X25" s="58"/>
      <c r="Y25" s="1"/>
      <c r="Z25" s="1"/>
      <c r="AA25" s="1"/>
      <c r="AB25" s="1"/>
      <c r="AC25" s="1"/>
      <c r="AD25" s="1"/>
    </row>
    <row r="26" spans="1:30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71"/>
      <c r="Q26" s="56"/>
      <c r="R26" s="58"/>
      <c r="S26" s="58"/>
      <c r="T26" s="58"/>
      <c r="U26" s="58"/>
      <c r="V26" s="58"/>
      <c r="W26" s="58"/>
      <c r="X26" s="58"/>
      <c r="Y26" s="1"/>
      <c r="Z26" s="1"/>
      <c r="AA26" s="1"/>
      <c r="AB26" s="1"/>
      <c r="AC26" s="1"/>
      <c r="AD26" s="1"/>
    </row>
    <row r="27" spans="1:30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71"/>
      <c r="Q27" s="56"/>
      <c r="R27" s="58"/>
      <c r="S27" s="58"/>
      <c r="T27" s="58"/>
      <c r="U27" s="58"/>
      <c r="V27" s="58"/>
      <c r="W27" s="58"/>
      <c r="X27" s="58"/>
      <c r="Y27" s="1"/>
      <c r="Z27" s="1"/>
      <c r="AA27" s="1"/>
      <c r="AB27" s="1"/>
      <c r="AC27" s="1"/>
      <c r="AD27" s="1"/>
    </row>
    <row r="28" spans="1:30" ht="12.75">
      <c r="A28" s="15" t="s">
        <v>100</v>
      </c>
      <c r="B28" s="23"/>
      <c r="C28" s="32"/>
      <c r="D28" s="51"/>
      <c r="E28" s="32">
        <f t="shared" si="4"/>
        <v>344294.07999999996</v>
      </c>
      <c r="F28" s="40">
        <v>160963</v>
      </c>
      <c r="G28" s="40"/>
      <c r="H28" s="40"/>
      <c r="I28" s="40">
        <v>2281</v>
      </c>
      <c r="J28" s="40"/>
      <c r="K28" s="40"/>
      <c r="L28" s="40"/>
      <c r="M28" s="40">
        <v>3476</v>
      </c>
      <c r="N28" s="40"/>
      <c r="O28" s="40">
        <v>2454</v>
      </c>
      <c r="P28" s="171">
        <v>131166.08</v>
      </c>
      <c r="Q28" s="56">
        <v>43954</v>
      </c>
      <c r="R28" s="58"/>
      <c r="S28" s="58"/>
      <c r="T28" s="58"/>
      <c r="U28" s="58"/>
      <c r="V28" s="58"/>
      <c r="W28" s="58"/>
      <c r="X28" s="58"/>
      <c r="Y28" s="1"/>
      <c r="Z28" s="1"/>
      <c r="AA28" s="1"/>
      <c r="AB28" s="1"/>
      <c r="AC28" s="1"/>
      <c r="AD28" s="1"/>
    </row>
    <row r="29" spans="1:30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71"/>
      <c r="Q29" s="56"/>
      <c r="R29" s="58"/>
      <c r="S29" s="58"/>
      <c r="T29" s="58"/>
      <c r="U29" s="58"/>
      <c r="V29" s="58"/>
      <c r="W29" s="58"/>
      <c r="X29" s="58"/>
      <c r="Y29" s="1"/>
      <c r="Z29" s="1"/>
      <c r="AA29" s="1"/>
      <c r="AB29" s="1"/>
      <c r="AC29" s="1"/>
      <c r="AD29" s="1"/>
    </row>
    <row r="30" spans="1:30" ht="12.75">
      <c r="A30" s="15" t="s">
        <v>102</v>
      </c>
      <c r="B30" s="23"/>
      <c r="C30" s="32"/>
      <c r="D30" s="51"/>
      <c r="E30" s="32">
        <f t="shared" si="4"/>
        <v>3703.1</v>
      </c>
      <c r="F30" s="40">
        <v>2376.6</v>
      </c>
      <c r="G30" s="40"/>
      <c r="H30" s="40"/>
      <c r="I30" s="40"/>
      <c r="J30" s="40"/>
      <c r="K30" s="40"/>
      <c r="L30" s="40"/>
      <c r="M30" s="40"/>
      <c r="N30" s="40"/>
      <c r="O30" s="40"/>
      <c r="P30" s="171"/>
      <c r="Q30" s="56">
        <v>1326.5</v>
      </c>
      <c r="R30" s="58"/>
      <c r="S30" s="58"/>
      <c r="T30" s="58"/>
      <c r="U30" s="58"/>
      <c r="V30" s="58"/>
      <c r="W30" s="58"/>
      <c r="X30" s="58"/>
      <c r="Y30" s="1"/>
      <c r="Z30" s="1"/>
      <c r="AA30" s="1"/>
      <c r="AB30" s="1"/>
      <c r="AC30" s="1"/>
      <c r="AD30" s="1"/>
    </row>
    <row r="31" spans="1:30" ht="12.75">
      <c r="A31" s="15" t="s">
        <v>103</v>
      </c>
      <c r="B31" s="23"/>
      <c r="C31" s="32"/>
      <c r="D31" s="51"/>
      <c r="E31" s="32">
        <f t="shared" si="4"/>
        <v>105945</v>
      </c>
      <c r="F31" s="40">
        <f aca="true" t="shared" si="5" ref="F31:Q31">SUM(F32:F35)</f>
        <v>77325</v>
      </c>
      <c r="G31" s="40">
        <f t="shared" si="5"/>
        <v>8550</v>
      </c>
      <c r="H31" s="40">
        <f t="shared" si="5"/>
        <v>0</v>
      </c>
      <c r="I31" s="40">
        <f t="shared" si="5"/>
        <v>795</v>
      </c>
      <c r="J31" s="40">
        <f t="shared" si="5"/>
        <v>0</v>
      </c>
      <c r="K31" s="40">
        <f t="shared" si="5"/>
        <v>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56">
        <f t="shared" si="5"/>
        <v>19275</v>
      </c>
      <c r="R31" s="59"/>
      <c r="S31" s="59"/>
      <c r="T31" s="59"/>
      <c r="U31" s="59"/>
      <c r="V31" s="59"/>
      <c r="W31" s="59"/>
      <c r="X31" s="59"/>
      <c r="Y31" s="1"/>
      <c r="Z31" s="1"/>
      <c r="AA31" s="1"/>
      <c r="AB31" s="1"/>
      <c r="AC31" s="1"/>
      <c r="AD31" s="1"/>
    </row>
    <row r="32" spans="1:30" ht="12.75">
      <c r="A32" s="15" t="s">
        <v>104</v>
      </c>
      <c r="B32" s="23"/>
      <c r="C32" s="32"/>
      <c r="D32" s="49"/>
      <c r="E32" s="32">
        <f t="shared" si="4"/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71"/>
      <c r="Q32" s="56"/>
      <c r="R32" s="58"/>
      <c r="S32" s="58"/>
      <c r="T32" s="58"/>
      <c r="U32" s="58"/>
      <c r="V32" s="58"/>
      <c r="W32" s="58"/>
      <c r="X32" s="58"/>
      <c r="Y32" s="1"/>
      <c r="Z32" s="1"/>
      <c r="AA32" s="1"/>
      <c r="AB32" s="1"/>
      <c r="AC32" s="1"/>
      <c r="AD32" s="1"/>
    </row>
    <row r="33" spans="1:30" ht="12.75">
      <c r="A33" s="15" t="s">
        <v>28</v>
      </c>
      <c r="B33" s="23"/>
      <c r="C33" s="32"/>
      <c r="D33" s="49"/>
      <c r="E33" s="32">
        <f t="shared" si="4"/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71"/>
      <c r="Q33" s="56"/>
      <c r="R33" s="58"/>
      <c r="S33" s="58"/>
      <c r="T33" s="58"/>
      <c r="U33" s="58"/>
      <c r="V33" s="58"/>
      <c r="W33" s="58"/>
      <c r="X33" s="58"/>
      <c r="Y33" s="1"/>
      <c r="Z33" s="1"/>
      <c r="AA33" s="1"/>
      <c r="AB33" s="1"/>
      <c r="AC33" s="1"/>
      <c r="AD33" s="1"/>
    </row>
    <row r="34" spans="1:30" ht="12.75">
      <c r="A34" s="15" t="s">
        <v>29</v>
      </c>
      <c r="B34" s="23"/>
      <c r="C34" s="32"/>
      <c r="D34" s="49"/>
      <c r="E34" s="32">
        <f t="shared" si="4"/>
        <v>105945</v>
      </c>
      <c r="F34" s="40">
        <v>77325</v>
      </c>
      <c r="G34" s="40">
        <v>8550</v>
      </c>
      <c r="H34" s="40"/>
      <c r="I34" s="40">
        <v>795</v>
      </c>
      <c r="J34" s="40"/>
      <c r="K34" s="40"/>
      <c r="L34" s="40"/>
      <c r="M34" s="40"/>
      <c r="N34" s="40"/>
      <c r="O34" s="40"/>
      <c r="P34" s="171"/>
      <c r="Q34" s="56">
        <v>19275</v>
      </c>
      <c r="R34" s="58"/>
      <c r="S34" s="58"/>
      <c r="T34" s="58"/>
      <c r="U34" s="58"/>
      <c r="V34" s="58"/>
      <c r="W34" s="58"/>
      <c r="X34" s="58"/>
      <c r="Y34" s="1"/>
      <c r="Z34" s="1"/>
      <c r="AA34" s="1"/>
      <c r="AB34" s="1"/>
      <c r="AC34" s="1"/>
      <c r="AD34" s="1"/>
    </row>
    <row r="35" spans="1:30" ht="12.75">
      <c r="A35" s="15" t="s">
        <v>30</v>
      </c>
      <c r="B35" s="23"/>
      <c r="C35" s="32"/>
      <c r="D35" s="49"/>
      <c r="E35" s="32">
        <f t="shared" si="4"/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71"/>
      <c r="Q35" s="56"/>
      <c r="R35" s="58"/>
      <c r="S35" s="58"/>
      <c r="T35" s="58"/>
      <c r="U35" s="58"/>
      <c r="V35" s="58"/>
      <c r="W35" s="58"/>
      <c r="X35" s="58"/>
      <c r="Y35" s="1"/>
      <c r="Z35" s="1"/>
      <c r="AA35" s="1"/>
      <c r="AB35" s="1"/>
      <c r="AC35" s="1"/>
      <c r="AD35" s="1"/>
    </row>
    <row r="36" spans="1:30" ht="12.75">
      <c r="A36" s="15" t="s">
        <v>105</v>
      </c>
      <c r="B36" s="23"/>
      <c r="C36" s="32"/>
      <c r="D36" s="51"/>
      <c r="E36" s="32">
        <f t="shared" si="4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171"/>
      <c r="Q36" s="56"/>
      <c r="R36" s="58"/>
      <c r="S36" s="58"/>
      <c r="T36" s="58"/>
      <c r="U36" s="58"/>
      <c r="V36" s="58"/>
      <c r="W36" s="58"/>
      <c r="X36" s="58"/>
      <c r="Y36" s="1"/>
      <c r="Z36" s="1"/>
      <c r="AA36" s="1"/>
      <c r="AB36" s="1"/>
      <c r="AC36" s="1"/>
      <c r="AD36" s="1"/>
    </row>
    <row r="37" spans="1:30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71"/>
      <c r="Q37" s="56"/>
      <c r="R37" s="58"/>
      <c r="S37" s="58"/>
      <c r="T37" s="58"/>
      <c r="U37" s="58"/>
      <c r="V37" s="58"/>
      <c r="W37" s="58"/>
      <c r="X37" s="58"/>
      <c r="Y37" s="1"/>
      <c r="Z37" s="1"/>
      <c r="AA37" s="1"/>
      <c r="AB37" s="1"/>
      <c r="AC37" s="1"/>
      <c r="AD37" s="1"/>
    </row>
    <row r="38" spans="1:27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71"/>
      <c r="Q38" s="56"/>
      <c r="R38" s="58"/>
      <c r="S38" s="58"/>
      <c r="T38" s="58"/>
      <c r="U38" s="58"/>
      <c r="V38" s="58"/>
      <c r="W38" s="58"/>
      <c r="X38" s="58"/>
      <c r="Y38" s="1"/>
      <c r="Z38" s="1"/>
      <c r="AA38" s="1"/>
    </row>
    <row r="39" spans="1:27" ht="12.75">
      <c r="A39" s="15" t="s">
        <v>108</v>
      </c>
      <c r="B39" s="23"/>
      <c r="C39" s="32"/>
      <c r="D39" s="51"/>
      <c r="E39" s="32">
        <f t="shared" si="4"/>
        <v>227651.94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71">
        <v>227651.94</v>
      </c>
      <c r="Q39" s="56"/>
      <c r="R39" s="58"/>
      <c r="S39" s="58"/>
      <c r="T39" s="58"/>
      <c r="U39" s="58"/>
      <c r="V39" s="58"/>
      <c r="W39" s="58"/>
      <c r="X39" s="58"/>
      <c r="Y39" s="1"/>
      <c r="Z39" s="1"/>
      <c r="AA39" s="1"/>
    </row>
    <row r="40" spans="1:27" ht="12.75">
      <c r="A40" s="19" t="s">
        <v>109</v>
      </c>
      <c r="B40" s="24"/>
      <c r="C40" s="34"/>
      <c r="D40" s="52"/>
      <c r="E40" s="32">
        <f t="shared" si="4"/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72"/>
      <c r="Q40" s="116"/>
      <c r="R40" s="58"/>
      <c r="S40" s="58"/>
      <c r="T40" s="58"/>
      <c r="U40" s="58"/>
      <c r="V40" s="58"/>
      <c r="W40" s="58"/>
      <c r="X40" s="58"/>
      <c r="Y40" s="1"/>
      <c r="Z40" s="1"/>
      <c r="AA40" s="1"/>
    </row>
    <row r="41" spans="1:27" ht="12.75">
      <c r="A41" s="19" t="s">
        <v>110</v>
      </c>
      <c r="B41" s="24"/>
      <c r="C41" s="34"/>
      <c r="D41" s="52"/>
      <c r="E41" s="32">
        <f t="shared" si="4"/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72"/>
      <c r="Q41" s="116"/>
      <c r="R41" s="58"/>
      <c r="S41" s="58"/>
      <c r="T41" s="58"/>
      <c r="U41" s="58"/>
      <c r="V41" s="58"/>
      <c r="W41" s="58"/>
      <c r="X41" s="58"/>
      <c r="Y41" s="1"/>
      <c r="Z41" s="1"/>
      <c r="AA41" s="1"/>
    </row>
    <row r="42" spans="1:27" ht="12.75">
      <c r="A42" s="19" t="s">
        <v>111</v>
      </c>
      <c r="B42" s="24"/>
      <c r="C42" s="34"/>
      <c r="D42" s="52"/>
      <c r="E42" s="32">
        <f t="shared" si="4"/>
        <v>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172"/>
      <c r="Q42" s="116"/>
      <c r="R42" s="58"/>
      <c r="S42" s="58"/>
      <c r="T42" s="58"/>
      <c r="U42" s="58"/>
      <c r="V42" s="58"/>
      <c r="W42" s="58"/>
      <c r="X42" s="58"/>
      <c r="Y42" s="1"/>
      <c r="Z42" s="1"/>
      <c r="AA42" s="1"/>
    </row>
    <row r="43" spans="1:27" ht="13.5" thickBot="1">
      <c r="A43" s="19" t="s">
        <v>112</v>
      </c>
      <c r="B43" s="24"/>
      <c r="C43" s="34"/>
      <c r="D43" s="52"/>
      <c r="E43" s="32">
        <f t="shared" si="4"/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72"/>
      <c r="Q43" s="116"/>
      <c r="R43" s="58"/>
      <c r="S43" s="58"/>
      <c r="T43" s="58"/>
      <c r="U43" s="58"/>
      <c r="V43" s="58"/>
      <c r="W43" s="58"/>
      <c r="X43" s="58"/>
      <c r="Y43" s="1"/>
      <c r="Z43" s="1"/>
      <c r="AA43" s="1"/>
    </row>
    <row r="44" spans="1:27" ht="13.5" thickBot="1">
      <c r="A44" s="150"/>
      <c r="B44" s="151"/>
      <c r="C44" s="152"/>
      <c r="D44" s="153"/>
      <c r="E44" s="152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73"/>
      <c r="Q44" s="156"/>
      <c r="R44" s="58"/>
      <c r="S44" s="58"/>
      <c r="T44" s="58"/>
      <c r="U44" s="58"/>
      <c r="V44" s="58"/>
      <c r="W44" s="58"/>
      <c r="X44" s="58"/>
      <c r="Y44" s="1"/>
      <c r="Z44" s="1"/>
      <c r="AA44" s="1"/>
    </row>
    <row r="45" spans="1:27" ht="13.5" thickBot="1">
      <c r="A45" s="16" t="s">
        <v>113</v>
      </c>
      <c r="B45" s="17"/>
      <c r="C45" s="30"/>
      <c r="D45" s="137"/>
      <c r="E45" s="30">
        <f aca="true" t="shared" si="6" ref="E45:Q45">SUM(E15:E31,E37:E39,E42:E43)</f>
        <v>681697.1199999999</v>
      </c>
      <c r="F45" s="30">
        <f t="shared" si="6"/>
        <v>240767.6</v>
      </c>
      <c r="G45" s="30">
        <f t="shared" si="6"/>
        <v>8550</v>
      </c>
      <c r="H45" s="30">
        <f t="shared" si="6"/>
        <v>0</v>
      </c>
      <c r="I45" s="30">
        <f t="shared" si="6"/>
        <v>3076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3476</v>
      </c>
      <c r="N45" s="30">
        <f t="shared" si="6"/>
        <v>0</v>
      </c>
      <c r="O45" s="30">
        <f t="shared" si="6"/>
        <v>2454</v>
      </c>
      <c r="P45" s="30">
        <f t="shared" si="6"/>
        <v>358818.02</v>
      </c>
      <c r="Q45" s="37">
        <f t="shared" si="6"/>
        <v>64555.5</v>
      </c>
      <c r="R45" s="58"/>
      <c r="S45" s="58"/>
      <c r="T45" s="58"/>
      <c r="U45" s="58"/>
      <c r="V45" s="58"/>
      <c r="W45" s="58"/>
      <c r="X45" s="58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selection activeCell="E45" sqref="E45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7" width="9.75390625" style="0" customWidth="1"/>
    <col min="18" max="22" width="8.75390625" style="0" customWidth="1"/>
    <col min="23" max="23" width="9.75390625" style="0" customWidth="1"/>
  </cols>
  <sheetData>
    <row r="1" spans="1:23" ht="13.5" thickBot="1">
      <c r="A1" s="86" t="s">
        <v>35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5"/>
    </row>
    <row r="2" spans="1:29" ht="12.75">
      <c r="A2" s="81" t="s">
        <v>83</v>
      </c>
      <c r="B2" s="67"/>
      <c r="C2" s="8"/>
      <c r="D2" s="69"/>
      <c r="E2" s="67" t="s">
        <v>8</v>
      </c>
      <c r="F2" s="9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87"/>
      <c r="V2" s="87"/>
      <c r="W2" s="84"/>
      <c r="X2" s="1"/>
      <c r="Y2" s="1"/>
      <c r="Z2" s="1"/>
      <c r="AA2" s="1"/>
      <c r="AB2" s="1"/>
      <c r="AC2" s="1"/>
    </row>
    <row r="3" spans="1:29" ht="13.5" thickBot="1">
      <c r="A3" s="9"/>
      <c r="B3" s="10"/>
      <c r="C3" s="12"/>
      <c r="D3" s="101"/>
      <c r="E3" s="10">
        <v>900300</v>
      </c>
      <c r="F3" s="102">
        <v>900301</v>
      </c>
      <c r="G3" s="13">
        <v>900302</v>
      </c>
      <c r="H3" s="13">
        <v>900303</v>
      </c>
      <c r="I3" s="13">
        <v>900304</v>
      </c>
      <c r="J3" s="13">
        <v>900305</v>
      </c>
      <c r="K3" s="13">
        <v>900306</v>
      </c>
      <c r="L3" s="13">
        <v>900307</v>
      </c>
      <c r="M3" s="13">
        <v>900308</v>
      </c>
      <c r="N3" s="13">
        <v>900309</v>
      </c>
      <c r="O3" s="13">
        <v>900310</v>
      </c>
      <c r="P3" s="13">
        <v>900311</v>
      </c>
      <c r="Q3" s="13">
        <v>900312</v>
      </c>
      <c r="R3" s="13">
        <v>900313</v>
      </c>
      <c r="S3" s="13">
        <v>900314</v>
      </c>
      <c r="T3" s="13">
        <v>900315</v>
      </c>
      <c r="U3" s="103">
        <v>900316</v>
      </c>
      <c r="V3" s="103">
        <v>900317</v>
      </c>
      <c r="W3" s="28">
        <v>900318</v>
      </c>
      <c r="X3" s="1"/>
      <c r="Y3" s="1"/>
      <c r="Z3" s="1"/>
      <c r="AA3" s="1"/>
      <c r="AB3" s="1"/>
      <c r="AC3" s="1"/>
    </row>
    <row r="4" spans="1:29" ht="13.5" thickBot="1">
      <c r="A4" s="72" t="s">
        <v>5</v>
      </c>
      <c r="B4" s="73"/>
      <c r="C4" s="73"/>
      <c r="D4" s="74">
        <v>2</v>
      </c>
      <c r="E4" s="73" t="s">
        <v>31</v>
      </c>
      <c r="F4" s="75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3">
        <v>9</v>
      </c>
      <c r="N4" s="73">
        <v>10</v>
      </c>
      <c r="O4" s="73">
        <v>11</v>
      </c>
      <c r="P4" s="97">
        <v>12</v>
      </c>
      <c r="Q4" s="73">
        <v>13</v>
      </c>
      <c r="R4" s="73">
        <v>14</v>
      </c>
      <c r="S4" s="73">
        <v>15</v>
      </c>
      <c r="T4" s="73">
        <v>16</v>
      </c>
      <c r="U4" s="98">
        <v>17</v>
      </c>
      <c r="V4" s="98">
        <v>18</v>
      </c>
      <c r="W4" s="99">
        <v>19</v>
      </c>
      <c r="X4" s="1"/>
      <c r="Y4" s="1"/>
      <c r="Z4" s="1"/>
      <c r="AA4" s="1"/>
      <c r="AB4" s="1"/>
      <c r="AC4" s="1"/>
    </row>
    <row r="5" spans="1:29" ht="13.5" thickBot="1">
      <c r="A5" s="16" t="s">
        <v>15</v>
      </c>
      <c r="B5" s="17"/>
      <c r="C5" s="30"/>
      <c r="D5" s="65"/>
      <c r="E5" s="30">
        <f aca="true" t="shared" si="0" ref="E5:W5">SUM(E6:E12)</f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0">
        <f t="shared" si="0"/>
        <v>0</v>
      </c>
      <c r="T5" s="30">
        <f t="shared" si="0"/>
        <v>0</v>
      </c>
      <c r="U5" s="30">
        <f t="shared" si="0"/>
        <v>0</v>
      </c>
      <c r="V5" s="30">
        <f t="shared" si="0"/>
        <v>0</v>
      </c>
      <c r="W5" s="37">
        <f t="shared" si="0"/>
        <v>0</v>
      </c>
      <c r="X5" s="1"/>
      <c r="Y5" s="1"/>
      <c r="Z5" s="1"/>
      <c r="AA5" s="1"/>
      <c r="AB5" s="1"/>
      <c r="AC5" s="1"/>
    </row>
    <row r="6" spans="1:29" ht="12.75">
      <c r="A6" s="18" t="s">
        <v>87</v>
      </c>
      <c r="B6" s="25"/>
      <c r="C6" s="35"/>
      <c r="D6" s="53"/>
      <c r="E6" s="35">
        <f aca="true" t="shared" si="1" ref="E6:E12">SUM(F6:W6)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55"/>
      <c r="X6" s="1"/>
      <c r="Y6" s="1"/>
      <c r="Z6" s="1"/>
      <c r="AA6" s="1"/>
      <c r="AB6" s="1"/>
      <c r="AC6" s="1"/>
    </row>
    <row r="7" spans="1:29" ht="12.75">
      <c r="A7" s="18" t="s">
        <v>88</v>
      </c>
      <c r="B7" s="22"/>
      <c r="C7" s="31"/>
      <c r="D7" s="66"/>
      <c r="E7" s="32">
        <f t="shared" si="1"/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118"/>
      <c r="X7" s="1"/>
      <c r="Y7" s="1"/>
      <c r="Z7" s="1"/>
      <c r="AA7" s="1"/>
      <c r="AB7" s="1"/>
      <c r="AC7" s="1"/>
    </row>
    <row r="8" spans="1:29" ht="12.75">
      <c r="A8" s="15" t="s">
        <v>89</v>
      </c>
      <c r="B8" s="23"/>
      <c r="C8" s="32"/>
      <c r="D8" s="49"/>
      <c r="E8" s="32">
        <f t="shared" si="1"/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32"/>
      <c r="S8" s="32"/>
      <c r="T8" s="32"/>
      <c r="U8" s="32"/>
      <c r="V8" s="32"/>
      <c r="W8" s="41"/>
      <c r="X8" s="1"/>
      <c r="Y8" s="1"/>
      <c r="Z8" s="1"/>
      <c r="AA8" s="1"/>
      <c r="AB8" s="1"/>
      <c r="AC8" s="1"/>
    </row>
    <row r="9" spans="1:29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32"/>
      <c r="S9" s="32"/>
      <c r="T9" s="32"/>
      <c r="U9" s="32"/>
      <c r="V9" s="32"/>
      <c r="W9" s="41"/>
      <c r="X9" s="1"/>
      <c r="Y9" s="1"/>
      <c r="Z9" s="1"/>
      <c r="AA9" s="1"/>
      <c r="AB9" s="1"/>
      <c r="AC9" s="1"/>
    </row>
    <row r="10" spans="1:29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32"/>
      <c r="S10" s="32"/>
      <c r="T10" s="32"/>
      <c r="U10" s="32"/>
      <c r="V10" s="32"/>
      <c r="W10" s="41"/>
      <c r="X10" s="1"/>
      <c r="Y10" s="1"/>
      <c r="Z10" s="1"/>
      <c r="AA10" s="1"/>
      <c r="AB10" s="1"/>
      <c r="AC10" s="1"/>
    </row>
    <row r="11" spans="1:29" ht="12.75">
      <c r="A11" s="15" t="s">
        <v>90</v>
      </c>
      <c r="B11" s="23"/>
      <c r="C11" s="32"/>
      <c r="D11" s="49"/>
      <c r="E11" s="32">
        <f t="shared" si="1"/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32"/>
      <c r="S11" s="32"/>
      <c r="T11" s="32"/>
      <c r="U11" s="32"/>
      <c r="V11" s="32"/>
      <c r="W11" s="41"/>
      <c r="X11" s="1"/>
      <c r="Y11" s="1"/>
      <c r="Z11" s="1"/>
      <c r="AA11" s="1"/>
      <c r="AB11" s="1"/>
      <c r="AC11" s="1"/>
    </row>
    <row r="12" spans="1:29" ht="13.5" thickBot="1">
      <c r="A12" s="19" t="s">
        <v>96</v>
      </c>
      <c r="B12" s="24"/>
      <c r="C12" s="34"/>
      <c r="D12" s="76"/>
      <c r="E12" s="34">
        <f t="shared" si="1"/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34"/>
      <c r="S12" s="34"/>
      <c r="T12" s="34"/>
      <c r="U12" s="34"/>
      <c r="V12" s="34"/>
      <c r="W12" s="45"/>
      <c r="X12" s="1"/>
      <c r="Y12" s="1"/>
      <c r="Z12" s="1"/>
      <c r="AA12" s="1"/>
      <c r="AB12" s="1"/>
      <c r="AC12" s="1"/>
    </row>
    <row r="13" spans="1:29" ht="13.5" thickBot="1">
      <c r="A13" s="20"/>
      <c r="B13" s="21"/>
      <c r="C13" s="33"/>
      <c r="D13" s="21"/>
      <c r="E13" s="33">
        <f aca="true" t="shared" si="2" ref="E13:W13">E5-E14</f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0</v>
      </c>
      <c r="U13" s="33">
        <f t="shared" si="2"/>
        <v>0</v>
      </c>
      <c r="V13" s="33">
        <f t="shared" si="2"/>
        <v>0</v>
      </c>
      <c r="W13" s="43">
        <f t="shared" si="2"/>
        <v>0</v>
      </c>
      <c r="X13" s="1"/>
      <c r="Y13" s="1"/>
      <c r="Z13" s="1"/>
      <c r="AA13" s="1"/>
      <c r="AB13" s="1"/>
      <c r="AC13" s="1"/>
    </row>
    <row r="14" spans="1:29" ht="13.5" thickBot="1">
      <c r="A14" s="16" t="s">
        <v>18</v>
      </c>
      <c r="B14" s="17"/>
      <c r="C14" s="30"/>
      <c r="D14" s="47"/>
      <c r="E14" s="30">
        <f aca="true" t="shared" si="3" ref="E14:W14">SUM(E15:E31,E36:E43)</f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0">
        <f t="shared" si="3"/>
        <v>0</v>
      </c>
      <c r="U14" s="30">
        <f t="shared" si="3"/>
        <v>0</v>
      </c>
      <c r="V14" s="30">
        <f t="shared" si="3"/>
        <v>0</v>
      </c>
      <c r="W14" s="37">
        <f t="shared" si="3"/>
        <v>0</v>
      </c>
      <c r="X14" s="1"/>
      <c r="Y14" s="1"/>
      <c r="Z14" s="1"/>
      <c r="AA14" s="1"/>
      <c r="AB14" s="1"/>
      <c r="AC14" s="1"/>
    </row>
    <row r="15" spans="1:29" ht="12.75">
      <c r="A15" s="18" t="s">
        <v>19</v>
      </c>
      <c r="B15" s="22"/>
      <c r="C15" s="31"/>
      <c r="D15" s="48"/>
      <c r="E15" s="31">
        <f aca="true" t="shared" si="4" ref="E15:E43">SUM(F15:W15)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1"/>
      <c r="S15" s="31"/>
      <c r="T15" s="31"/>
      <c r="U15" s="31"/>
      <c r="V15" s="31"/>
      <c r="W15" s="39"/>
      <c r="X15" s="1"/>
      <c r="Y15" s="1"/>
      <c r="Z15" s="1"/>
      <c r="AA15" s="1"/>
      <c r="AB15" s="1"/>
      <c r="AC15" s="1"/>
    </row>
    <row r="16" spans="1:29" ht="12.75">
      <c r="A16" s="15" t="s">
        <v>20</v>
      </c>
      <c r="B16" s="23"/>
      <c r="C16" s="32"/>
      <c r="D16" s="51"/>
      <c r="E16" s="32">
        <f t="shared" si="4"/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32"/>
      <c r="S16" s="32"/>
      <c r="T16" s="32"/>
      <c r="U16" s="32"/>
      <c r="V16" s="32"/>
      <c r="W16" s="41"/>
      <c r="X16" s="1"/>
      <c r="Y16" s="1"/>
      <c r="Z16" s="1"/>
      <c r="AA16" s="1"/>
      <c r="AB16" s="1"/>
      <c r="AC16" s="1"/>
    </row>
    <row r="17" spans="1:29" ht="12.75">
      <c r="A17" s="15" t="s">
        <v>21</v>
      </c>
      <c r="B17" s="23"/>
      <c r="C17" s="32"/>
      <c r="D17" s="51"/>
      <c r="E17" s="32">
        <f t="shared" si="4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32"/>
      <c r="S17" s="32"/>
      <c r="T17" s="32"/>
      <c r="U17" s="32"/>
      <c r="V17" s="32"/>
      <c r="W17" s="41"/>
      <c r="X17" s="1"/>
      <c r="Y17" s="1"/>
      <c r="Z17" s="1"/>
      <c r="AA17" s="1"/>
      <c r="AB17" s="1"/>
      <c r="AC17" s="1"/>
    </row>
    <row r="18" spans="1:29" ht="12.75">
      <c r="A18" s="15" t="s">
        <v>32</v>
      </c>
      <c r="B18" s="23"/>
      <c r="C18" s="32"/>
      <c r="D18" s="51"/>
      <c r="E18" s="32">
        <f t="shared" si="4"/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32"/>
      <c r="S18" s="32"/>
      <c r="T18" s="32"/>
      <c r="U18" s="32"/>
      <c r="V18" s="32"/>
      <c r="W18" s="41"/>
      <c r="X18" s="1"/>
      <c r="Y18" s="1"/>
      <c r="Z18" s="1"/>
      <c r="AA18" s="1"/>
      <c r="AB18" s="1"/>
      <c r="AC18" s="1"/>
    </row>
    <row r="19" spans="1:29" ht="12.75">
      <c r="A19" s="15" t="s">
        <v>22</v>
      </c>
      <c r="B19" s="23"/>
      <c r="C19" s="32"/>
      <c r="D19" s="51"/>
      <c r="E19" s="32">
        <f t="shared" si="4"/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32"/>
      <c r="S19" s="32"/>
      <c r="T19" s="32"/>
      <c r="U19" s="32"/>
      <c r="V19" s="32"/>
      <c r="W19" s="41"/>
      <c r="X19" s="1"/>
      <c r="Y19" s="1"/>
      <c r="Z19" s="1"/>
      <c r="AA19" s="1"/>
      <c r="AB19" s="1"/>
      <c r="AC19" s="1"/>
    </row>
    <row r="20" spans="1:29" ht="12.75">
      <c r="A20" s="15" t="s">
        <v>23</v>
      </c>
      <c r="B20" s="23"/>
      <c r="C20" s="32"/>
      <c r="D20" s="51"/>
      <c r="E20" s="32">
        <f t="shared" si="4"/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32"/>
      <c r="S20" s="32"/>
      <c r="T20" s="32"/>
      <c r="U20" s="32"/>
      <c r="V20" s="32"/>
      <c r="W20" s="41"/>
      <c r="X20" s="1"/>
      <c r="Y20" s="1"/>
      <c r="Z20" s="1"/>
      <c r="AA20" s="1"/>
      <c r="AB20" s="1"/>
      <c r="AC20" s="1"/>
    </row>
    <row r="21" spans="1:29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32"/>
      <c r="S21" s="32"/>
      <c r="T21" s="32"/>
      <c r="U21" s="32"/>
      <c r="V21" s="32"/>
      <c r="W21" s="41"/>
      <c r="X21" s="1"/>
      <c r="Y21" s="1"/>
      <c r="Z21" s="1"/>
      <c r="AA21" s="1"/>
      <c r="AB21" s="1"/>
      <c r="AC21" s="1"/>
    </row>
    <row r="22" spans="1:29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32"/>
      <c r="S22" s="32"/>
      <c r="T22" s="32"/>
      <c r="U22" s="32"/>
      <c r="V22" s="32"/>
      <c r="W22" s="41"/>
      <c r="X22" s="1"/>
      <c r="Y22" s="1"/>
      <c r="Z22" s="1"/>
      <c r="AA22" s="1"/>
      <c r="AB22" s="1"/>
      <c r="AC22" s="1"/>
    </row>
    <row r="23" spans="1:29" ht="12.75">
      <c r="A23" s="15" t="s">
        <v>26</v>
      </c>
      <c r="B23" s="23"/>
      <c r="C23" s="32"/>
      <c r="D23" s="49"/>
      <c r="E23" s="32">
        <f t="shared" si="4"/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32"/>
      <c r="S23" s="32"/>
      <c r="T23" s="32"/>
      <c r="U23" s="32"/>
      <c r="V23" s="32"/>
      <c r="W23" s="41"/>
      <c r="X23" s="1"/>
      <c r="Y23" s="1"/>
      <c r="Z23" s="1"/>
      <c r="AA23" s="1"/>
      <c r="AB23" s="1"/>
      <c r="AC23" s="1"/>
    </row>
    <row r="24" spans="1:29" ht="12.75">
      <c r="A24" s="15" t="s">
        <v>27</v>
      </c>
      <c r="B24" s="23"/>
      <c r="C24" s="32"/>
      <c r="D24" s="51"/>
      <c r="E24" s="32">
        <f t="shared" si="4"/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  <c r="U24" s="32"/>
      <c r="V24" s="32"/>
      <c r="W24" s="41"/>
      <c r="X24" s="1"/>
      <c r="Y24" s="1"/>
      <c r="Z24" s="1"/>
      <c r="AA24" s="1"/>
      <c r="AB24" s="1"/>
      <c r="AC24" s="1"/>
    </row>
    <row r="25" spans="1:29" ht="12.75">
      <c r="A25" s="15" t="s">
        <v>97</v>
      </c>
      <c r="B25" s="23"/>
      <c r="C25" s="32"/>
      <c r="D25" s="51"/>
      <c r="E25" s="32">
        <f t="shared" si="4"/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32"/>
      <c r="S25" s="32"/>
      <c r="T25" s="32"/>
      <c r="U25" s="32"/>
      <c r="V25" s="32"/>
      <c r="W25" s="41"/>
      <c r="X25" s="1"/>
      <c r="Y25" s="1"/>
      <c r="Z25" s="1"/>
      <c r="AA25" s="1"/>
      <c r="AB25" s="1"/>
      <c r="AC25" s="1"/>
    </row>
    <row r="26" spans="1:29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32"/>
      <c r="S26" s="32"/>
      <c r="T26" s="32"/>
      <c r="U26" s="32"/>
      <c r="V26" s="32"/>
      <c r="W26" s="41"/>
      <c r="X26" s="1"/>
      <c r="Y26" s="1"/>
      <c r="Z26" s="1"/>
      <c r="AA26" s="1"/>
      <c r="AB26" s="1"/>
      <c r="AC26" s="1"/>
    </row>
    <row r="27" spans="1:29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32"/>
      <c r="S27" s="32"/>
      <c r="T27" s="32"/>
      <c r="U27" s="32"/>
      <c r="V27" s="32"/>
      <c r="W27" s="41"/>
      <c r="X27" s="1"/>
      <c r="Y27" s="1"/>
      <c r="Z27" s="1"/>
      <c r="AA27" s="1"/>
      <c r="AB27" s="1"/>
      <c r="AC27" s="1"/>
    </row>
    <row r="28" spans="1:29" ht="12.75">
      <c r="A28" s="15" t="s">
        <v>100</v>
      </c>
      <c r="B28" s="23"/>
      <c r="C28" s="32"/>
      <c r="D28" s="51"/>
      <c r="E28" s="32">
        <f t="shared" si="4"/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2"/>
      <c r="R28" s="32"/>
      <c r="S28" s="32"/>
      <c r="T28" s="32"/>
      <c r="U28" s="32"/>
      <c r="V28" s="32"/>
      <c r="W28" s="41"/>
      <c r="X28" s="1"/>
      <c r="Y28" s="1"/>
      <c r="Z28" s="1"/>
      <c r="AA28" s="1"/>
      <c r="AB28" s="1"/>
      <c r="AC28" s="1"/>
    </row>
    <row r="29" spans="1:29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32"/>
      <c r="S29" s="32"/>
      <c r="T29" s="32"/>
      <c r="U29" s="32"/>
      <c r="V29" s="32"/>
      <c r="W29" s="41"/>
      <c r="X29" s="1"/>
      <c r="Y29" s="1"/>
      <c r="Z29" s="1"/>
      <c r="AA29" s="1"/>
      <c r="AB29" s="1"/>
      <c r="AC29" s="1"/>
    </row>
    <row r="30" spans="1:29" ht="12.75">
      <c r="A30" s="15" t="s">
        <v>102</v>
      </c>
      <c r="B30" s="23"/>
      <c r="C30" s="32"/>
      <c r="D30" s="51"/>
      <c r="E30" s="32">
        <f t="shared" si="4"/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2"/>
      <c r="R30" s="32"/>
      <c r="S30" s="32"/>
      <c r="T30" s="32"/>
      <c r="U30" s="32"/>
      <c r="V30" s="32"/>
      <c r="W30" s="41"/>
      <c r="X30" s="1"/>
      <c r="Y30" s="1"/>
      <c r="Z30" s="1"/>
      <c r="AA30" s="1"/>
      <c r="AB30" s="1"/>
      <c r="AC30" s="1"/>
    </row>
    <row r="31" spans="1:29" ht="12.75">
      <c r="A31" s="15" t="s">
        <v>103</v>
      </c>
      <c r="B31" s="23"/>
      <c r="C31" s="32"/>
      <c r="D31" s="51"/>
      <c r="E31" s="32">
        <f t="shared" si="4"/>
        <v>0</v>
      </c>
      <c r="F31" s="40">
        <f aca="true" t="shared" si="5" ref="F31:W31">SUM(F32:F35)</f>
        <v>0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40">
        <f t="shared" si="5"/>
        <v>0</v>
      </c>
      <c r="T31" s="40">
        <f t="shared" si="5"/>
        <v>0</v>
      </c>
      <c r="U31" s="40">
        <f t="shared" si="5"/>
        <v>0</v>
      </c>
      <c r="V31" s="40">
        <f t="shared" si="5"/>
        <v>0</v>
      </c>
      <c r="W31" s="56">
        <f t="shared" si="5"/>
        <v>0</v>
      </c>
      <c r="X31" s="1"/>
      <c r="Y31" s="1"/>
      <c r="Z31" s="1"/>
      <c r="AA31" s="1"/>
      <c r="AB31" s="1"/>
      <c r="AC31" s="1"/>
    </row>
    <row r="32" spans="1:29" ht="12.75">
      <c r="A32" s="15" t="s">
        <v>104</v>
      </c>
      <c r="B32" s="23"/>
      <c r="C32" s="32"/>
      <c r="D32" s="49"/>
      <c r="E32" s="32">
        <f t="shared" si="4"/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32"/>
      <c r="S32" s="32"/>
      <c r="T32" s="32"/>
      <c r="U32" s="32"/>
      <c r="V32" s="32"/>
      <c r="W32" s="41"/>
      <c r="X32" s="1"/>
      <c r="Y32" s="1"/>
      <c r="Z32" s="1"/>
      <c r="AA32" s="1"/>
      <c r="AB32" s="1"/>
      <c r="AC32" s="1"/>
    </row>
    <row r="33" spans="1:29" ht="12.75">
      <c r="A33" s="15" t="s">
        <v>28</v>
      </c>
      <c r="B33" s="23"/>
      <c r="C33" s="32"/>
      <c r="D33" s="49"/>
      <c r="E33" s="32">
        <f t="shared" si="4"/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32"/>
      <c r="S33" s="32"/>
      <c r="T33" s="32"/>
      <c r="U33" s="32"/>
      <c r="V33" s="32"/>
      <c r="W33" s="41"/>
      <c r="X33" s="1"/>
      <c r="Y33" s="1"/>
      <c r="Z33" s="1"/>
      <c r="AA33" s="1"/>
      <c r="AB33" s="1"/>
      <c r="AC33" s="1"/>
    </row>
    <row r="34" spans="1:29" ht="12.75">
      <c r="A34" s="15" t="s">
        <v>29</v>
      </c>
      <c r="B34" s="23"/>
      <c r="C34" s="32"/>
      <c r="D34" s="49"/>
      <c r="E34" s="32">
        <f t="shared" si="4"/>
        <v>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2"/>
      <c r="R34" s="32"/>
      <c r="S34" s="32"/>
      <c r="T34" s="32"/>
      <c r="U34" s="32"/>
      <c r="V34" s="32"/>
      <c r="W34" s="41"/>
      <c r="X34" s="1"/>
      <c r="Y34" s="1"/>
      <c r="Z34" s="1"/>
      <c r="AA34" s="1"/>
      <c r="AB34" s="1"/>
      <c r="AC34" s="1"/>
    </row>
    <row r="35" spans="1:29" ht="12.75">
      <c r="A35" s="15" t="s">
        <v>30</v>
      </c>
      <c r="B35" s="23"/>
      <c r="C35" s="32"/>
      <c r="D35" s="49"/>
      <c r="E35" s="32">
        <f t="shared" si="4"/>
        <v>0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32"/>
      <c r="S35" s="32"/>
      <c r="T35" s="32"/>
      <c r="U35" s="32"/>
      <c r="V35" s="32"/>
      <c r="W35" s="41"/>
      <c r="X35" s="1"/>
      <c r="Y35" s="1"/>
      <c r="Z35" s="1"/>
      <c r="AA35" s="1"/>
      <c r="AB35" s="1"/>
      <c r="AC35" s="1"/>
    </row>
    <row r="36" spans="1:29" ht="12.75">
      <c r="A36" s="15" t="s">
        <v>105</v>
      </c>
      <c r="B36" s="23"/>
      <c r="C36" s="32"/>
      <c r="D36" s="51"/>
      <c r="E36" s="32">
        <f t="shared" si="4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32"/>
      <c r="S36" s="32"/>
      <c r="T36" s="32"/>
      <c r="U36" s="32"/>
      <c r="V36" s="32"/>
      <c r="W36" s="41"/>
      <c r="X36" s="1"/>
      <c r="Y36" s="1"/>
      <c r="Z36" s="1"/>
      <c r="AA36" s="1"/>
      <c r="AB36" s="1"/>
      <c r="AC36" s="1"/>
    </row>
    <row r="37" spans="1:29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32"/>
      <c r="S37" s="32"/>
      <c r="T37" s="32"/>
      <c r="U37" s="32"/>
      <c r="V37" s="32"/>
      <c r="W37" s="41"/>
      <c r="X37" s="1"/>
      <c r="Y37" s="1"/>
      <c r="Z37" s="1"/>
      <c r="AA37" s="1"/>
      <c r="AB37" s="1"/>
      <c r="AC37" s="1"/>
    </row>
    <row r="38" spans="1:26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32"/>
      <c r="S38" s="32"/>
      <c r="T38" s="32"/>
      <c r="U38" s="32"/>
      <c r="V38" s="32"/>
      <c r="W38" s="41"/>
      <c r="X38" s="1"/>
      <c r="Y38" s="1"/>
      <c r="Z38" s="1"/>
    </row>
    <row r="39" spans="1:26" ht="12.75">
      <c r="A39" s="15" t="s">
        <v>108</v>
      </c>
      <c r="B39" s="23"/>
      <c r="C39" s="32"/>
      <c r="D39" s="51"/>
      <c r="E39" s="32">
        <f t="shared" si="4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32"/>
      <c r="S39" s="32"/>
      <c r="T39" s="32"/>
      <c r="U39" s="32"/>
      <c r="V39" s="32"/>
      <c r="W39" s="41"/>
      <c r="X39" s="1"/>
      <c r="Y39" s="1"/>
      <c r="Z39" s="1"/>
    </row>
    <row r="40" spans="1:26" ht="12.75">
      <c r="A40" s="19" t="s">
        <v>109</v>
      </c>
      <c r="B40" s="24"/>
      <c r="C40" s="34"/>
      <c r="D40" s="52"/>
      <c r="E40" s="32">
        <f t="shared" si="4"/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34"/>
      <c r="S40" s="34"/>
      <c r="T40" s="34"/>
      <c r="U40" s="34"/>
      <c r="V40" s="34"/>
      <c r="W40" s="45"/>
      <c r="X40" s="1"/>
      <c r="Y40" s="1"/>
      <c r="Z40" s="1"/>
    </row>
    <row r="41" spans="1:26" ht="12.75">
      <c r="A41" s="19" t="s">
        <v>110</v>
      </c>
      <c r="B41" s="24"/>
      <c r="C41" s="34"/>
      <c r="D41" s="52"/>
      <c r="E41" s="32">
        <f t="shared" si="4"/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34"/>
      <c r="S41" s="34"/>
      <c r="T41" s="34"/>
      <c r="U41" s="34"/>
      <c r="V41" s="34"/>
      <c r="W41" s="45"/>
      <c r="X41" s="1"/>
      <c r="Y41" s="1"/>
      <c r="Z41" s="1"/>
    </row>
    <row r="42" spans="1:26" ht="12.75">
      <c r="A42" s="19" t="s">
        <v>111</v>
      </c>
      <c r="B42" s="24"/>
      <c r="C42" s="34"/>
      <c r="D42" s="52"/>
      <c r="E42" s="32">
        <f t="shared" si="4"/>
        <v>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34"/>
      <c r="S42" s="34"/>
      <c r="T42" s="34"/>
      <c r="U42" s="34"/>
      <c r="V42" s="34"/>
      <c r="W42" s="45"/>
      <c r="X42" s="1"/>
      <c r="Y42" s="1"/>
      <c r="Z42" s="1"/>
    </row>
    <row r="43" spans="1:26" ht="13.5" thickBot="1">
      <c r="A43" s="19" t="s">
        <v>112</v>
      </c>
      <c r="B43" s="24"/>
      <c r="C43" s="34"/>
      <c r="D43" s="52"/>
      <c r="E43" s="34">
        <f t="shared" si="4"/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34"/>
      <c r="S43" s="34"/>
      <c r="T43" s="34"/>
      <c r="U43" s="34"/>
      <c r="V43" s="34"/>
      <c r="W43" s="45"/>
      <c r="X43" s="1"/>
      <c r="Y43" s="1"/>
      <c r="Z43" s="1"/>
    </row>
    <row r="44" spans="1:26" ht="13.5" thickBot="1">
      <c r="A44" s="150"/>
      <c r="B44" s="151"/>
      <c r="C44" s="152"/>
      <c r="D44" s="153"/>
      <c r="E44" s="152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2"/>
      <c r="R44" s="152"/>
      <c r="S44" s="152"/>
      <c r="T44" s="152"/>
      <c r="U44" s="152"/>
      <c r="V44" s="152"/>
      <c r="W44" s="155"/>
      <c r="X44" s="1"/>
      <c r="Y44" s="1"/>
      <c r="Z44" s="1"/>
    </row>
    <row r="45" spans="1:26" ht="13.5" thickBot="1">
      <c r="A45" s="16" t="s">
        <v>113</v>
      </c>
      <c r="B45" s="17"/>
      <c r="C45" s="30"/>
      <c r="D45" s="137"/>
      <c r="E45" s="30">
        <f aca="true" t="shared" si="6" ref="E45:W45">SUM(E15:E31,E37:E39,E42:E43)</f>
        <v>0</v>
      </c>
      <c r="F45" s="30">
        <f t="shared" si="6"/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  <c r="T45" s="30">
        <f t="shared" si="6"/>
        <v>0</v>
      </c>
      <c r="U45" s="30">
        <f t="shared" si="6"/>
        <v>0</v>
      </c>
      <c r="V45" s="30">
        <f t="shared" si="6"/>
        <v>0</v>
      </c>
      <c r="W45" s="37">
        <f t="shared" si="6"/>
        <v>0</v>
      </c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5" r:id="rId1"/>
  <headerFooter alignWithMargins="0">
    <oddHeader>&amp;CVyhodnotenie plnenia rozpočtu SLK za 1-4.Q 2007 za SLK Bratislava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49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50</v>
      </c>
      <c r="F3" s="96">
        <v>100000</v>
      </c>
      <c r="G3" s="71">
        <v>100010</v>
      </c>
      <c r="H3" s="71">
        <v>100020</v>
      </c>
      <c r="I3" s="71">
        <v>100030</v>
      </c>
      <c r="J3" s="71">
        <v>100040</v>
      </c>
      <c r="K3" s="71">
        <v>100050</v>
      </c>
      <c r="L3" s="71">
        <v>100060</v>
      </c>
      <c r="M3" s="71">
        <v>100070</v>
      </c>
      <c r="N3" s="71">
        <v>100080</v>
      </c>
      <c r="O3" s="71">
        <v>100081</v>
      </c>
      <c r="P3" s="71">
        <v>100082</v>
      </c>
      <c r="Q3" s="71">
        <v>100090</v>
      </c>
      <c r="R3" s="82">
        <v>100940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3566723.8</v>
      </c>
      <c r="F5" s="30">
        <f t="shared" si="0"/>
        <v>3566723.8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1942068</v>
      </c>
      <c r="F6" s="38">
        <v>1942068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1052178</v>
      </c>
      <c r="F7" s="38">
        <v>1052178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266000</v>
      </c>
      <c r="F8" s="40">
        <v>266000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41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41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306477.36</v>
      </c>
      <c r="F11" s="40">
        <v>306477.36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56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0.44</v>
      </c>
      <c r="F12" s="42">
        <v>0.44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116"/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738710.2999999998</v>
      </c>
      <c r="F13" s="33">
        <f t="shared" si="2"/>
        <v>1167902.7999999998</v>
      </c>
      <c r="G13" s="33">
        <f t="shared" si="2"/>
        <v>-1404</v>
      </c>
      <c r="H13" s="33">
        <f t="shared" si="2"/>
        <v>-7853</v>
      </c>
      <c r="I13" s="33">
        <f t="shared" si="2"/>
        <v>-268250</v>
      </c>
      <c r="J13" s="33">
        <f t="shared" si="2"/>
        <v>-11213.5</v>
      </c>
      <c r="K13" s="33">
        <f t="shared" si="2"/>
        <v>-140472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43">
        <f t="shared" si="2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2828013.5</v>
      </c>
      <c r="F14" s="30">
        <f>SUM(F15:F31,F36:F43)</f>
        <v>2398821</v>
      </c>
      <c r="G14" s="30">
        <f aca="true" t="shared" si="3" ref="G14:R14">SUM(G15:G31,G36:G43)</f>
        <v>1404</v>
      </c>
      <c r="H14" s="30">
        <f t="shared" si="3"/>
        <v>7853</v>
      </c>
      <c r="I14" s="30">
        <f t="shared" si="3"/>
        <v>268250</v>
      </c>
      <c r="J14" s="30">
        <f t="shared" si="3"/>
        <v>11213.5</v>
      </c>
      <c r="K14" s="30">
        <f t="shared" si="3"/>
        <v>140472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7">
        <f t="shared" si="3"/>
        <v>0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5"/>
      <c r="C15" s="35"/>
      <c r="D15" s="50"/>
      <c r="E15" s="35">
        <f>SUM(F15:R15)</f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35"/>
      <c r="R15" s="55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>SUM(F16:R16)</f>
        <v>136627.2</v>
      </c>
      <c r="F16" s="40">
        <v>136627.2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56"/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aca="true" t="shared" si="4" ref="E17:E39">SUM(F17:R17)</f>
        <v>3489</v>
      </c>
      <c r="F17" s="40">
        <v>3489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56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27482.1</v>
      </c>
      <c r="F18" s="40">
        <v>27482.1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56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69906.5</v>
      </c>
      <c r="F19" s="40">
        <v>69906.5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56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133348</v>
      </c>
      <c r="F20" s="40">
        <v>129974</v>
      </c>
      <c r="G20" s="40">
        <v>1344</v>
      </c>
      <c r="H20" s="40">
        <v>764</v>
      </c>
      <c r="I20" s="40"/>
      <c r="J20" s="40">
        <v>365</v>
      </c>
      <c r="K20" s="40">
        <v>901</v>
      </c>
      <c r="L20" s="40"/>
      <c r="M20" s="40"/>
      <c r="N20" s="40"/>
      <c r="O20" s="40"/>
      <c r="P20" s="40"/>
      <c r="Q20" s="128"/>
      <c r="R20" s="56"/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285600</v>
      </c>
      <c r="F21" s="40">
        <v>285600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56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412000</v>
      </c>
      <c r="F22" s="40">
        <v>412000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56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291</v>
      </c>
      <c r="F23" s="40">
        <v>291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56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52066.2</v>
      </c>
      <c r="F24" s="40">
        <v>52066.2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56"/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182410</v>
      </c>
      <c r="F25" s="40">
        <v>182410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56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56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56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29950</v>
      </c>
      <c r="F28" s="40">
        <v>54</v>
      </c>
      <c r="G28" s="40"/>
      <c r="H28" s="40"/>
      <c r="I28" s="40">
        <v>28250</v>
      </c>
      <c r="J28" s="40"/>
      <c r="K28" s="40">
        <v>1646</v>
      </c>
      <c r="L28" s="40"/>
      <c r="M28" s="40"/>
      <c r="N28" s="40"/>
      <c r="O28" s="40"/>
      <c r="P28" s="40"/>
      <c r="Q28" s="32"/>
      <c r="R28" s="56"/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56"/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10622.5</v>
      </c>
      <c r="F30" s="40"/>
      <c r="G30" s="40">
        <v>60</v>
      </c>
      <c r="H30" s="40">
        <v>2889</v>
      </c>
      <c r="I30" s="40"/>
      <c r="J30" s="40">
        <v>4848.5</v>
      </c>
      <c r="K30" s="40">
        <v>2825</v>
      </c>
      <c r="L30" s="40"/>
      <c r="M30" s="40"/>
      <c r="N30" s="40"/>
      <c r="O30" s="40"/>
      <c r="P30" s="40"/>
      <c r="Q30" s="32"/>
      <c r="R30" s="56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820567</v>
      </c>
      <c r="F31" s="40">
        <f aca="true" t="shared" si="5" ref="F31:R31">SUM(F32:F35)</f>
        <v>435267</v>
      </c>
      <c r="G31" s="40">
        <f t="shared" si="5"/>
        <v>0</v>
      </c>
      <c r="H31" s="40">
        <f t="shared" si="5"/>
        <v>4200</v>
      </c>
      <c r="I31" s="40">
        <f t="shared" si="5"/>
        <v>240000</v>
      </c>
      <c r="J31" s="40">
        <f t="shared" si="5"/>
        <v>6000</v>
      </c>
      <c r="K31" s="40">
        <f t="shared" si="5"/>
        <v>135100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56">
        <f t="shared" si="5"/>
        <v>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317517</v>
      </c>
      <c r="F32" s="40">
        <v>317517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56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6500</v>
      </c>
      <c r="F33" s="40">
        <v>6500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56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385300</v>
      </c>
      <c r="F34" s="40"/>
      <c r="G34" s="40"/>
      <c r="H34" s="40">
        <v>4200</v>
      </c>
      <c r="I34" s="40">
        <v>240000</v>
      </c>
      <c r="J34" s="40">
        <v>6000</v>
      </c>
      <c r="K34" s="40">
        <v>135100</v>
      </c>
      <c r="L34" s="40"/>
      <c r="M34" s="40"/>
      <c r="N34" s="40"/>
      <c r="O34" s="40"/>
      <c r="P34" s="40"/>
      <c r="Q34" s="32"/>
      <c r="R34" s="56"/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111250</v>
      </c>
      <c r="F35" s="40">
        <v>111250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56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106264</v>
      </c>
      <c r="F36" s="40">
        <v>106264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56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56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56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18095</v>
      </c>
      <c r="F39" s="40">
        <v>18095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56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>SUM(F40:W40)</f>
        <v>268791</v>
      </c>
      <c r="F40" s="42">
        <v>268791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116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>SUM(F41:W41)</f>
        <v>268791</v>
      </c>
      <c r="F41" s="42">
        <v>268791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116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1713</v>
      </c>
      <c r="F42" s="42">
        <v>1713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116"/>
      <c r="S42" s="58"/>
      <c r="T42" s="58"/>
      <c r="U42" s="58"/>
      <c r="V42" s="58"/>
      <c r="W42" s="58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116"/>
      <c r="S43" s="58"/>
      <c r="T43" s="58"/>
      <c r="U43" s="58"/>
      <c r="V43" s="58"/>
      <c r="W43" s="58"/>
      <c r="X43" s="1"/>
      <c r="Y43" s="1"/>
    </row>
    <row r="44" spans="1:25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49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26"/>
      <c r="C45" s="36"/>
      <c r="D45" s="54"/>
      <c r="E45" s="30">
        <f aca="true" t="shared" si="6" ref="E45:R45">SUM(E15:E31,E37:E39,E42:E43)</f>
        <v>2184167.5</v>
      </c>
      <c r="F45" s="30">
        <f t="shared" si="6"/>
        <v>1754975</v>
      </c>
      <c r="G45" s="30">
        <f t="shared" si="6"/>
        <v>1404</v>
      </c>
      <c r="H45" s="30">
        <f t="shared" si="6"/>
        <v>7853</v>
      </c>
      <c r="I45" s="30">
        <f t="shared" si="6"/>
        <v>268250</v>
      </c>
      <c r="J45" s="30">
        <f t="shared" si="6"/>
        <v>11213.5</v>
      </c>
      <c r="K45" s="30">
        <f t="shared" si="6"/>
        <v>140472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7">
        <f t="shared" si="6"/>
        <v>0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zoomScale="110" zoomScaleNormal="110"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9" width="9.75390625" style="0" customWidth="1"/>
    <col min="20" max="22" width="8.75390625" style="0" customWidth="1"/>
    <col min="23" max="23" width="9.75390625" style="0" customWidth="1"/>
  </cols>
  <sheetData>
    <row r="1" spans="1:23" ht="13.5" thickBot="1">
      <c r="A1" s="86" t="s">
        <v>55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79"/>
      <c r="S1" s="85"/>
      <c r="T1" s="88"/>
      <c r="U1" s="88"/>
      <c r="V1" s="88"/>
      <c r="W1" s="88"/>
    </row>
    <row r="2" spans="1:29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7" t="s">
        <v>119</v>
      </c>
      <c r="S2" s="84" t="s">
        <v>43</v>
      </c>
      <c r="T2" s="57"/>
      <c r="U2" s="57"/>
      <c r="V2" s="57"/>
      <c r="W2" s="57"/>
      <c r="X2" s="1"/>
      <c r="Y2" s="1"/>
      <c r="Z2" s="1"/>
      <c r="AA2" s="1"/>
      <c r="AB2" s="1"/>
      <c r="AC2" s="1"/>
    </row>
    <row r="3" spans="1:29" ht="13.5" thickBot="1">
      <c r="A3" s="83"/>
      <c r="B3" s="68"/>
      <c r="C3" s="12"/>
      <c r="D3" s="70"/>
      <c r="E3" s="68" t="s">
        <v>56</v>
      </c>
      <c r="F3" s="96">
        <v>200000</v>
      </c>
      <c r="G3" s="71">
        <v>200010</v>
      </c>
      <c r="H3" s="71">
        <v>200020</v>
      </c>
      <c r="I3" s="71">
        <v>200030</v>
      </c>
      <c r="J3" s="71">
        <v>200040</v>
      </c>
      <c r="K3" s="71">
        <v>200050</v>
      </c>
      <c r="L3" s="71">
        <v>200060</v>
      </c>
      <c r="M3" s="71">
        <v>200070</v>
      </c>
      <c r="N3" s="71">
        <v>200080</v>
      </c>
      <c r="O3" s="71">
        <v>200081</v>
      </c>
      <c r="P3" s="71">
        <v>200082</v>
      </c>
      <c r="Q3" s="71">
        <v>200090</v>
      </c>
      <c r="R3" s="175">
        <v>200110</v>
      </c>
      <c r="S3" s="82">
        <v>200940</v>
      </c>
      <c r="T3" s="57"/>
      <c r="U3" s="57"/>
      <c r="V3" s="57"/>
      <c r="W3" s="57"/>
      <c r="X3" s="1"/>
      <c r="Y3" s="1"/>
      <c r="Z3" s="1"/>
      <c r="AA3" s="1"/>
      <c r="AB3" s="1"/>
      <c r="AC3" s="1"/>
    </row>
    <row r="4" spans="1:29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76">
        <v>14</v>
      </c>
      <c r="S4" s="110">
        <v>15</v>
      </c>
      <c r="T4" s="29"/>
      <c r="U4" s="29"/>
      <c r="V4" s="29"/>
      <c r="W4" s="29"/>
      <c r="X4" s="1"/>
      <c r="Y4" s="1"/>
      <c r="Z4" s="1"/>
      <c r="AA4" s="1"/>
      <c r="AB4" s="1"/>
      <c r="AC4" s="1"/>
    </row>
    <row r="5" spans="1:29" ht="13.5" thickBot="1">
      <c r="A5" s="16" t="s">
        <v>15</v>
      </c>
      <c r="B5" s="17"/>
      <c r="C5" s="30"/>
      <c r="D5" s="65"/>
      <c r="E5" s="30">
        <f aca="true" t="shared" si="0" ref="E5:S5">SUM(E6:E12)</f>
        <v>1296318.17</v>
      </c>
      <c r="F5" s="30">
        <f t="shared" si="0"/>
        <v>1284079.17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0">
        <f t="shared" si="0"/>
        <v>0</v>
      </c>
      <c r="S5" s="37">
        <f t="shared" si="0"/>
        <v>12239</v>
      </c>
      <c r="T5" s="58"/>
      <c r="U5" s="58"/>
      <c r="V5" s="58"/>
      <c r="W5" s="58"/>
      <c r="X5" s="1"/>
      <c r="Y5" s="1"/>
      <c r="Z5" s="1"/>
      <c r="AA5" s="1"/>
      <c r="AB5" s="1"/>
      <c r="AC5" s="1"/>
    </row>
    <row r="6" spans="1:29" ht="12.75">
      <c r="A6" s="18" t="s">
        <v>87</v>
      </c>
      <c r="B6" s="22"/>
      <c r="C6" s="31"/>
      <c r="D6" s="66"/>
      <c r="E6" s="31">
        <f aca="true" t="shared" si="1" ref="E6:E12">SUM(F6:S6)</f>
        <v>969050</v>
      </c>
      <c r="F6" s="38">
        <v>969050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181"/>
      <c r="S6" s="39"/>
      <c r="T6" s="58"/>
      <c r="U6" s="58"/>
      <c r="V6" s="58"/>
      <c r="W6" s="58"/>
      <c r="X6" s="1"/>
      <c r="Y6" s="1"/>
      <c r="Z6" s="1"/>
      <c r="AA6" s="1"/>
      <c r="AB6" s="1"/>
      <c r="AC6" s="1"/>
    </row>
    <row r="7" spans="1:29" ht="12.75">
      <c r="A7" s="18" t="s">
        <v>88</v>
      </c>
      <c r="B7" s="22"/>
      <c r="C7" s="31"/>
      <c r="D7" s="66"/>
      <c r="E7" s="32">
        <f t="shared" si="1"/>
        <v>162350</v>
      </c>
      <c r="F7" s="38">
        <v>162350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181"/>
      <c r="S7" s="39"/>
      <c r="T7" s="58"/>
      <c r="U7" s="58"/>
      <c r="V7" s="58"/>
      <c r="W7" s="58"/>
      <c r="X7" s="1"/>
      <c r="Y7" s="1"/>
      <c r="Z7" s="1"/>
      <c r="AA7" s="1"/>
      <c r="AB7" s="1"/>
      <c r="AC7" s="1"/>
    </row>
    <row r="8" spans="1:29" ht="12.75">
      <c r="A8" s="15" t="s">
        <v>89</v>
      </c>
      <c r="B8" s="23"/>
      <c r="C8" s="32"/>
      <c r="D8" s="49"/>
      <c r="E8" s="32">
        <f t="shared" si="1"/>
        <v>150500</v>
      </c>
      <c r="F8" s="40">
        <v>150500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182"/>
      <c r="S8" s="41"/>
      <c r="T8" s="58"/>
      <c r="U8" s="58"/>
      <c r="V8" s="58"/>
      <c r="W8" s="58"/>
      <c r="X8" s="1"/>
      <c r="Y8" s="1"/>
      <c r="Z8" s="1"/>
      <c r="AA8" s="1"/>
      <c r="AB8" s="1"/>
      <c r="AC8" s="1"/>
    </row>
    <row r="9" spans="1:29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182"/>
      <c r="S9" s="41"/>
      <c r="T9" s="58"/>
      <c r="U9" s="58"/>
      <c r="V9" s="58"/>
      <c r="W9" s="58"/>
      <c r="X9" s="1"/>
      <c r="Y9" s="1"/>
      <c r="Z9" s="1"/>
      <c r="AA9" s="1"/>
      <c r="AB9" s="1"/>
      <c r="AC9" s="1"/>
    </row>
    <row r="10" spans="1:29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182"/>
      <c r="S10" s="41"/>
      <c r="T10" s="58"/>
      <c r="U10" s="58"/>
      <c r="V10" s="58"/>
      <c r="W10" s="58"/>
      <c r="X10" s="1"/>
      <c r="Y10" s="1"/>
      <c r="Z10" s="1"/>
      <c r="AA10" s="1"/>
      <c r="AB10" s="1"/>
      <c r="AC10" s="1"/>
    </row>
    <row r="11" spans="1:29" ht="12.75">
      <c r="A11" s="15" t="s">
        <v>90</v>
      </c>
      <c r="B11" s="23"/>
      <c r="C11" s="32"/>
      <c r="D11" s="49"/>
      <c r="E11" s="32">
        <f t="shared" si="1"/>
        <v>1679.17</v>
      </c>
      <c r="F11" s="40">
        <v>1679.17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182"/>
      <c r="S11" s="41"/>
      <c r="T11" s="58"/>
      <c r="U11" s="58"/>
      <c r="V11" s="58"/>
      <c r="W11" s="58"/>
      <c r="X11" s="1"/>
      <c r="Y11" s="1"/>
      <c r="Z11" s="1"/>
      <c r="AA11" s="1"/>
      <c r="AB11" s="1"/>
      <c r="AC11" s="1"/>
    </row>
    <row r="12" spans="1:29" ht="13.5" thickBot="1">
      <c r="A12" s="19" t="s">
        <v>96</v>
      </c>
      <c r="B12" s="24"/>
      <c r="C12" s="34"/>
      <c r="D12" s="76"/>
      <c r="E12" s="34">
        <f t="shared" si="1"/>
        <v>12739</v>
      </c>
      <c r="F12" s="42">
        <v>500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183"/>
      <c r="S12" s="133">
        <v>12239</v>
      </c>
      <c r="T12" s="58"/>
      <c r="U12" s="58"/>
      <c r="V12" s="58"/>
      <c r="W12" s="58"/>
      <c r="X12" s="1"/>
      <c r="Y12" s="1"/>
      <c r="Z12" s="1"/>
      <c r="AA12" s="1"/>
      <c r="AB12" s="1"/>
      <c r="AC12" s="1"/>
    </row>
    <row r="13" spans="1:29" ht="13.5" thickBot="1">
      <c r="A13" s="20"/>
      <c r="B13" s="21"/>
      <c r="C13" s="33"/>
      <c r="D13" s="21"/>
      <c r="E13" s="33">
        <f aca="true" t="shared" si="2" ref="E13:S13">E5-E14</f>
        <v>-591585.8900000001</v>
      </c>
      <c r="F13" s="33">
        <f t="shared" si="2"/>
        <v>-154222.59000000008</v>
      </c>
      <c r="G13" s="33">
        <f t="shared" si="2"/>
        <v>-15652.2</v>
      </c>
      <c r="H13" s="33">
        <f t="shared" si="2"/>
        <v>-14598.8</v>
      </c>
      <c r="I13" s="33">
        <f t="shared" si="2"/>
        <v>-240000</v>
      </c>
      <c r="J13" s="33">
        <f t="shared" si="2"/>
        <v>-38705.8</v>
      </c>
      <c r="K13" s="33">
        <f t="shared" si="2"/>
        <v>-136474.5</v>
      </c>
      <c r="L13" s="33">
        <f t="shared" si="2"/>
        <v>0</v>
      </c>
      <c r="M13" s="33">
        <f t="shared" si="2"/>
        <v>0</v>
      </c>
      <c r="N13" s="33">
        <f t="shared" si="2"/>
        <v>-872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>R5-R14</f>
        <v>-890</v>
      </c>
      <c r="S13" s="43">
        <f t="shared" si="2"/>
        <v>9830</v>
      </c>
      <c r="T13" s="60"/>
      <c r="U13" s="60"/>
      <c r="V13" s="60"/>
      <c r="W13" s="60"/>
      <c r="X13" s="1"/>
      <c r="Y13" s="1"/>
      <c r="Z13" s="1"/>
      <c r="AA13" s="1"/>
      <c r="AB13" s="1"/>
      <c r="AC13" s="1"/>
    </row>
    <row r="14" spans="1:29" ht="13.5" thickBot="1">
      <c r="A14" s="16" t="s">
        <v>18</v>
      </c>
      <c r="B14" s="17"/>
      <c r="C14" s="30"/>
      <c r="D14" s="47"/>
      <c r="E14" s="30">
        <f>SUM(E15:E31,E36:E43)</f>
        <v>1887904.06</v>
      </c>
      <c r="F14" s="30">
        <f>SUM(F15:F31,F36:F43)</f>
        <v>1438301.76</v>
      </c>
      <c r="G14" s="30">
        <f aca="true" t="shared" si="3" ref="G14:S14">SUM(G15:G31,G36:G43)</f>
        <v>15652.2</v>
      </c>
      <c r="H14" s="30">
        <f t="shared" si="3"/>
        <v>14598.8</v>
      </c>
      <c r="I14" s="30">
        <f t="shared" si="3"/>
        <v>240000</v>
      </c>
      <c r="J14" s="30">
        <f t="shared" si="3"/>
        <v>38705.8</v>
      </c>
      <c r="K14" s="30">
        <f t="shared" si="3"/>
        <v>136474.5</v>
      </c>
      <c r="L14" s="30">
        <f t="shared" si="3"/>
        <v>0</v>
      </c>
      <c r="M14" s="30">
        <f t="shared" si="3"/>
        <v>0</v>
      </c>
      <c r="N14" s="30">
        <f t="shared" si="3"/>
        <v>872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>SUM(R15:R31,R36:R43)</f>
        <v>890</v>
      </c>
      <c r="S14" s="37">
        <f t="shared" si="3"/>
        <v>2409</v>
      </c>
      <c r="T14" s="58"/>
      <c r="U14" s="58"/>
      <c r="V14" s="58"/>
      <c r="W14" s="58"/>
      <c r="X14" s="1"/>
      <c r="Y14" s="1"/>
      <c r="Z14" s="1"/>
      <c r="AA14" s="1"/>
      <c r="AB14" s="1"/>
      <c r="AC14" s="1"/>
    </row>
    <row r="15" spans="1:29" ht="12.75">
      <c r="A15" s="18" t="s">
        <v>19</v>
      </c>
      <c r="B15" s="22"/>
      <c r="C15" s="31"/>
      <c r="D15" s="48"/>
      <c r="E15" s="31">
        <f aca="true" t="shared" si="4" ref="E15:E39">SUM(F15:S15)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181"/>
      <c r="S15" s="39"/>
      <c r="T15" s="58"/>
      <c r="U15" s="58"/>
      <c r="V15" s="58"/>
      <c r="W15" s="58"/>
      <c r="X15" s="1"/>
      <c r="Y15" s="1"/>
      <c r="Z15" s="1"/>
      <c r="AA15" s="1"/>
      <c r="AB15" s="1"/>
      <c r="AC15" s="1"/>
    </row>
    <row r="16" spans="1:29" ht="12.75">
      <c r="A16" s="15" t="s">
        <v>20</v>
      </c>
      <c r="B16" s="23"/>
      <c r="C16" s="32"/>
      <c r="D16" s="51"/>
      <c r="E16" s="32">
        <f t="shared" si="4"/>
        <v>43504</v>
      </c>
      <c r="F16" s="40">
        <v>42166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182"/>
      <c r="S16" s="134">
        <v>1338</v>
      </c>
      <c r="T16" s="58"/>
      <c r="U16" s="58"/>
      <c r="V16" s="58"/>
      <c r="W16" s="58"/>
      <c r="X16" s="1"/>
      <c r="Y16" s="1"/>
      <c r="Z16" s="1"/>
      <c r="AA16" s="1"/>
      <c r="AB16" s="1"/>
      <c r="AC16" s="1"/>
    </row>
    <row r="17" spans="1:29" ht="12.75">
      <c r="A17" s="15" t="s">
        <v>21</v>
      </c>
      <c r="B17" s="23"/>
      <c r="C17" s="32"/>
      <c r="D17" s="51"/>
      <c r="E17" s="32">
        <f t="shared" si="4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182"/>
      <c r="S17" s="134"/>
      <c r="T17" s="58"/>
      <c r="U17" s="58"/>
      <c r="V17" s="58"/>
      <c r="W17" s="58"/>
      <c r="X17" s="1"/>
      <c r="Y17" s="1"/>
      <c r="Z17" s="1"/>
      <c r="AA17" s="1"/>
      <c r="AB17" s="1"/>
      <c r="AC17" s="1"/>
    </row>
    <row r="18" spans="1:29" ht="12.75">
      <c r="A18" s="15" t="s">
        <v>32</v>
      </c>
      <c r="B18" s="23"/>
      <c r="C18" s="32"/>
      <c r="D18" s="51"/>
      <c r="E18" s="32">
        <f t="shared" si="4"/>
        <v>24647</v>
      </c>
      <c r="F18" s="40">
        <v>23576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182"/>
      <c r="S18" s="134">
        <v>1071</v>
      </c>
      <c r="T18" s="58"/>
      <c r="U18" s="58"/>
      <c r="V18" s="58"/>
      <c r="W18" s="58"/>
      <c r="X18" s="1"/>
      <c r="Y18" s="1"/>
      <c r="Z18" s="1"/>
      <c r="AA18" s="1"/>
      <c r="AB18" s="1"/>
      <c r="AC18" s="1"/>
    </row>
    <row r="19" spans="1:29" ht="12.75">
      <c r="A19" s="15" t="s">
        <v>22</v>
      </c>
      <c r="B19" s="23"/>
      <c r="C19" s="32"/>
      <c r="D19" s="51"/>
      <c r="E19" s="32">
        <f t="shared" si="4"/>
        <v>79787.06</v>
      </c>
      <c r="F19" s="40">
        <v>79787.06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182"/>
      <c r="S19" s="134"/>
      <c r="T19" s="58"/>
      <c r="U19" s="58"/>
      <c r="V19" s="58"/>
      <c r="W19" s="58"/>
      <c r="X19" s="1"/>
      <c r="Y19" s="1"/>
      <c r="Z19" s="1"/>
      <c r="AA19" s="1"/>
      <c r="AB19" s="1"/>
      <c r="AC19" s="1"/>
    </row>
    <row r="20" spans="1:29" ht="12.75">
      <c r="A20" s="15" t="s">
        <v>23</v>
      </c>
      <c r="B20" s="23"/>
      <c r="C20" s="32"/>
      <c r="D20" s="51"/>
      <c r="E20" s="32">
        <f t="shared" si="4"/>
        <v>17644</v>
      </c>
      <c r="F20" s="40">
        <v>17644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182"/>
      <c r="S20" s="41"/>
      <c r="T20" s="58"/>
      <c r="U20" s="58"/>
      <c r="V20" s="58"/>
      <c r="W20" s="58"/>
      <c r="X20" s="1"/>
      <c r="Y20" s="1"/>
      <c r="Z20" s="1"/>
      <c r="AA20" s="1"/>
      <c r="AB20" s="1"/>
      <c r="AC20" s="1"/>
    </row>
    <row r="21" spans="1:29" ht="12.75">
      <c r="A21" s="15" t="s">
        <v>24</v>
      </c>
      <c r="B21" s="23"/>
      <c r="C21" s="32"/>
      <c r="D21" s="51"/>
      <c r="E21" s="32">
        <f t="shared" si="4"/>
        <v>261800</v>
      </c>
      <c r="F21" s="40">
        <v>261800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182"/>
      <c r="S21" s="41"/>
      <c r="T21" s="58"/>
      <c r="U21" s="58"/>
      <c r="V21" s="58"/>
      <c r="W21" s="58"/>
      <c r="X21" s="1"/>
      <c r="Y21" s="1"/>
      <c r="Z21" s="1"/>
      <c r="AA21" s="1"/>
      <c r="AB21" s="1"/>
      <c r="AC21" s="1"/>
    </row>
    <row r="22" spans="1:29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182"/>
      <c r="S22" s="41"/>
      <c r="T22" s="58"/>
      <c r="U22" s="58"/>
      <c r="V22" s="58"/>
      <c r="W22" s="58"/>
      <c r="X22" s="1"/>
      <c r="Y22" s="1"/>
      <c r="Z22" s="1"/>
      <c r="AA22" s="1"/>
      <c r="AB22" s="1"/>
      <c r="AC22" s="1"/>
    </row>
    <row r="23" spans="1:29" ht="12.75">
      <c r="A23" s="15" t="s">
        <v>26</v>
      </c>
      <c r="B23" s="23"/>
      <c r="C23" s="32"/>
      <c r="D23" s="49"/>
      <c r="E23" s="32">
        <f t="shared" si="4"/>
        <v>5472</v>
      </c>
      <c r="F23" s="40">
        <v>5472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182"/>
      <c r="S23" s="41"/>
      <c r="T23" s="58"/>
      <c r="U23" s="58"/>
      <c r="V23" s="58"/>
      <c r="W23" s="58"/>
      <c r="X23" s="1"/>
      <c r="Y23" s="1"/>
      <c r="Z23" s="1"/>
      <c r="AA23" s="1"/>
      <c r="AB23" s="1"/>
      <c r="AC23" s="1"/>
    </row>
    <row r="24" spans="1:29" ht="12.75">
      <c r="A24" s="15" t="s">
        <v>27</v>
      </c>
      <c r="B24" s="23"/>
      <c r="C24" s="32"/>
      <c r="D24" s="51"/>
      <c r="E24" s="32">
        <f t="shared" si="4"/>
        <v>21879.7</v>
      </c>
      <c r="F24" s="40">
        <v>21879.7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182"/>
      <c r="S24" s="41"/>
      <c r="T24" s="58"/>
      <c r="U24" s="58"/>
      <c r="V24" s="58"/>
      <c r="W24" s="58"/>
      <c r="X24" s="1"/>
      <c r="Y24" s="1"/>
      <c r="Z24" s="1"/>
      <c r="AA24" s="1"/>
      <c r="AB24" s="1"/>
      <c r="AC24" s="1"/>
    </row>
    <row r="25" spans="1:29" ht="12.75">
      <c r="A25" s="15" t="s">
        <v>97</v>
      </c>
      <c r="B25" s="23"/>
      <c r="C25" s="32"/>
      <c r="D25" s="51"/>
      <c r="E25" s="32">
        <f t="shared" si="4"/>
        <v>168175.8</v>
      </c>
      <c r="F25" s="40">
        <v>168175.8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182"/>
      <c r="S25" s="41"/>
      <c r="T25" s="58"/>
      <c r="U25" s="58"/>
      <c r="V25" s="58"/>
      <c r="W25" s="58"/>
      <c r="X25" s="1"/>
      <c r="Y25" s="1"/>
      <c r="Z25" s="1"/>
      <c r="AA25" s="1"/>
      <c r="AB25" s="1"/>
      <c r="AC25" s="1"/>
    </row>
    <row r="26" spans="1:29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182"/>
      <c r="S26" s="41"/>
      <c r="T26" s="58"/>
      <c r="U26" s="58"/>
      <c r="V26" s="58"/>
      <c r="W26" s="58"/>
      <c r="X26" s="1"/>
      <c r="Y26" s="1"/>
      <c r="Z26" s="1"/>
      <c r="AA26" s="1"/>
      <c r="AB26" s="1"/>
      <c r="AC26" s="1"/>
    </row>
    <row r="27" spans="1:29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182"/>
      <c r="S27" s="41"/>
      <c r="T27" s="58"/>
      <c r="U27" s="58"/>
      <c r="V27" s="58"/>
      <c r="W27" s="58"/>
      <c r="X27" s="1"/>
      <c r="Y27" s="1"/>
      <c r="Z27" s="1"/>
      <c r="AA27" s="1"/>
      <c r="AB27" s="1"/>
      <c r="AC27" s="1"/>
    </row>
    <row r="28" spans="1:29" ht="12.75">
      <c r="A28" s="15" t="s">
        <v>100</v>
      </c>
      <c r="B28" s="23"/>
      <c r="C28" s="32"/>
      <c r="D28" s="51"/>
      <c r="E28" s="32">
        <f t="shared" si="4"/>
        <v>61414</v>
      </c>
      <c r="F28" s="40"/>
      <c r="G28" s="40">
        <v>10271.5</v>
      </c>
      <c r="H28" s="40">
        <v>9168</v>
      </c>
      <c r="I28" s="40"/>
      <c r="J28" s="40">
        <v>28647.5</v>
      </c>
      <c r="K28" s="40">
        <v>11565</v>
      </c>
      <c r="L28" s="40"/>
      <c r="M28" s="40"/>
      <c r="N28" s="40">
        <v>872</v>
      </c>
      <c r="O28" s="40"/>
      <c r="P28" s="40"/>
      <c r="Q28" s="128"/>
      <c r="R28" s="177">
        <v>890</v>
      </c>
      <c r="S28" s="41"/>
      <c r="T28" s="58"/>
      <c r="U28" s="58"/>
      <c r="V28" s="58"/>
      <c r="W28" s="58"/>
      <c r="X28" s="1"/>
      <c r="Y28" s="1"/>
      <c r="Z28" s="1"/>
      <c r="AA28" s="1"/>
      <c r="AB28" s="1"/>
      <c r="AC28" s="1"/>
    </row>
    <row r="29" spans="1:29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182"/>
      <c r="S29" s="41"/>
      <c r="T29" s="58"/>
      <c r="U29" s="58"/>
      <c r="V29" s="58"/>
      <c r="W29" s="58"/>
      <c r="X29" s="1"/>
      <c r="Y29" s="1"/>
      <c r="Z29" s="1"/>
      <c r="AA29" s="1"/>
      <c r="AB29" s="1"/>
      <c r="AC29" s="1"/>
    </row>
    <row r="30" spans="1:29" ht="12.75">
      <c r="A30" s="15" t="s">
        <v>102</v>
      </c>
      <c r="B30" s="23"/>
      <c r="C30" s="32"/>
      <c r="D30" s="51"/>
      <c r="E30" s="32">
        <f t="shared" si="4"/>
        <v>18132.8</v>
      </c>
      <c r="F30" s="40">
        <v>12521.5</v>
      </c>
      <c r="G30" s="40">
        <v>1480.7</v>
      </c>
      <c r="H30" s="40">
        <v>1480.8</v>
      </c>
      <c r="I30" s="40"/>
      <c r="J30" s="40">
        <v>1308.3</v>
      </c>
      <c r="K30" s="40">
        <v>1341.5</v>
      </c>
      <c r="L30" s="40"/>
      <c r="M30" s="40"/>
      <c r="N30" s="40"/>
      <c r="O30" s="40"/>
      <c r="P30" s="40"/>
      <c r="Q30" s="32"/>
      <c r="R30" s="182"/>
      <c r="S30" s="41"/>
      <c r="T30" s="58"/>
      <c r="U30" s="58"/>
      <c r="V30" s="58"/>
      <c r="W30" s="58"/>
      <c r="X30" s="1"/>
      <c r="Y30" s="1"/>
      <c r="Z30" s="1"/>
      <c r="AA30" s="1"/>
      <c r="AB30" s="1"/>
      <c r="AC30" s="1"/>
    </row>
    <row r="31" spans="1:29" ht="12.75">
      <c r="A31" s="15" t="s">
        <v>103</v>
      </c>
      <c r="B31" s="23"/>
      <c r="C31" s="32"/>
      <c r="D31" s="51"/>
      <c r="E31" s="32">
        <f t="shared" si="4"/>
        <v>875915</v>
      </c>
      <c r="F31" s="40">
        <f aca="true" t="shared" si="5" ref="F31:S31">SUM(F32:F35)</f>
        <v>495747</v>
      </c>
      <c r="G31" s="40">
        <f t="shared" si="5"/>
        <v>3900</v>
      </c>
      <c r="H31" s="40">
        <f t="shared" si="5"/>
        <v>3950</v>
      </c>
      <c r="I31" s="40">
        <f t="shared" si="5"/>
        <v>240000</v>
      </c>
      <c r="J31" s="40">
        <f t="shared" si="5"/>
        <v>8750</v>
      </c>
      <c r="K31" s="40">
        <f t="shared" si="5"/>
        <v>123568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40">
        <f t="shared" si="5"/>
        <v>0</v>
      </c>
      <c r="S31" s="56">
        <f t="shared" si="5"/>
        <v>0</v>
      </c>
      <c r="T31" s="59"/>
      <c r="U31" s="59"/>
      <c r="V31" s="59"/>
      <c r="W31" s="59"/>
      <c r="X31" s="1"/>
      <c r="Y31" s="1"/>
      <c r="Z31" s="1"/>
      <c r="AA31" s="1"/>
      <c r="AB31" s="1"/>
      <c r="AC31" s="1"/>
    </row>
    <row r="32" spans="1:29" ht="12.75">
      <c r="A32" s="15" t="s">
        <v>104</v>
      </c>
      <c r="B32" s="23"/>
      <c r="C32" s="32"/>
      <c r="D32" s="49"/>
      <c r="E32" s="32">
        <f t="shared" si="4"/>
        <v>263214</v>
      </c>
      <c r="F32" s="40">
        <v>263214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182"/>
      <c r="S32" s="41"/>
      <c r="T32" s="58"/>
      <c r="U32" s="58"/>
      <c r="V32" s="58"/>
      <c r="W32" s="58"/>
      <c r="X32" s="1"/>
      <c r="Y32" s="1"/>
      <c r="Z32" s="1"/>
      <c r="AA32" s="1"/>
      <c r="AB32" s="1"/>
      <c r="AC32" s="1"/>
    </row>
    <row r="33" spans="1:29" ht="12.75">
      <c r="A33" s="15" t="s">
        <v>28</v>
      </c>
      <c r="B33" s="23"/>
      <c r="C33" s="32"/>
      <c r="D33" s="49"/>
      <c r="E33" s="32">
        <f t="shared" si="4"/>
        <v>147300</v>
      </c>
      <c r="F33" s="40">
        <v>147300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182"/>
      <c r="S33" s="41"/>
      <c r="T33" s="58"/>
      <c r="U33" s="58"/>
      <c r="V33" s="58"/>
      <c r="W33" s="58"/>
      <c r="X33" s="1"/>
      <c r="Y33" s="1"/>
      <c r="Z33" s="1"/>
      <c r="AA33" s="1"/>
      <c r="AB33" s="1"/>
      <c r="AC33" s="1"/>
    </row>
    <row r="34" spans="1:29" ht="12.75">
      <c r="A34" s="15" t="s">
        <v>29</v>
      </c>
      <c r="B34" s="23"/>
      <c r="C34" s="32"/>
      <c r="D34" s="49"/>
      <c r="E34" s="32">
        <f t="shared" si="4"/>
        <v>380168</v>
      </c>
      <c r="F34" s="40"/>
      <c r="G34" s="40">
        <v>3900</v>
      </c>
      <c r="H34" s="40">
        <v>3950</v>
      </c>
      <c r="I34" s="40">
        <v>240000</v>
      </c>
      <c r="J34" s="40">
        <v>8750</v>
      </c>
      <c r="K34" s="40">
        <v>123568</v>
      </c>
      <c r="L34" s="40"/>
      <c r="M34" s="40"/>
      <c r="N34" s="40"/>
      <c r="O34" s="40"/>
      <c r="P34" s="40"/>
      <c r="Q34" s="32"/>
      <c r="R34" s="182"/>
      <c r="S34" s="41"/>
      <c r="T34" s="58"/>
      <c r="U34" s="58"/>
      <c r="V34" s="58"/>
      <c r="W34" s="58"/>
      <c r="X34" s="1"/>
      <c r="Y34" s="1"/>
      <c r="Z34" s="1"/>
      <c r="AA34" s="1"/>
      <c r="AB34" s="1"/>
      <c r="AC34" s="1"/>
    </row>
    <row r="35" spans="1:29" ht="12.75">
      <c r="A35" s="15" t="s">
        <v>30</v>
      </c>
      <c r="B35" s="23"/>
      <c r="C35" s="32"/>
      <c r="D35" s="49"/>
      <c r="E35" s="32">
        <f t="shared" si="4"/>
        <v>85233</v>
      </c>
      <c r="F35" s="40">
        <v>85233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182"/>
      <c r="S35" s="41"/>
      <c r="T35" s="58"/>
      <c r="U35" s="58"/>
      <c r="V35" s="58"/>
      <c r="W35" s="58"/>
      <c r="X35" s="1"/>
      <c r="Y35" s="1"/>
      <c r="Z35" s="1"/>
      <c r="AA35" s="1"/>
      <c r="AB35" s="1"/>
      <c r="AC35" s="1"/>
    </row>
    <row r="36" spans="1:29" ht="12.75">
      <c r="A36" s="15" t="s">
        <v>105</v>
      </c>
      <c r="B36" s="23"/>
      <c r="C36" s="32"/>
      <c r="D36" s="51"/>
      <c r="E36" s="32">
        <f t="shared" si="4"/>
        <v>76855</v>
      </c>
      <c r="F36" s="40">
        <v>76855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182"/>
      <c r="S36" s="41"/>
      <c r="T36" s="58"/>
      <c r="U36" s="58"/>
      <c r="V36" s="58"/>
      <c r="W36" s="58"/>
      <c r="X36" s="1"/>
      <c r="Y36" s="1"/>
      <c r="Z36" s="1"/>
      <c r="AA36" s="1"/>
      <c r="AB36" s="1"/>
      <c r="AC36" s="1"/>
    </row>
    <row r="37" spans="1:29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182"/>
      <c r="S37" s="41"/>
      <c r="T37" s="58"/>
      <c r="U37" s="58"/>
      <c r="V37" s="58"/>
      <c r="W37" s="58"/>
      <c r="X37" s="1"/>
      <c r="Y37" s="1"/>
      <c r="Z37" s="1"/>
      <c r="AA37" s="1"/>
      <c r="AB37" s="1"/>
      <c r="AC37" s="1"/>
    </row>
    <row r="38" spans="1:26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182"/>
      <c r="S38" s="41"/>
      <c r="T38" s="58"/>
      <c r="U38" s="58"/>
      <c r="V38" s="58"/>
      <c r="W38" s="58"/>
      <c r="X38" s="1"/>
      <c r="Y38" s="1"/>
      <c r="Z38" s="1"/>
    </row>
    <row r="39" spans="1:26" ht="12.75">
      <c r="A39" s="15" t="s">
        <v>108</v>
      </c>
      <c r="B39" s="23"/>
      <c r="C39" s="32"/>
      <c r="D39" s="51"/>
      <c r="E39" s="32">
        <f t="shared" si="4"/>
        <v>12628.7</v>
      </c>
      <c r="F39" s="40">
        <v>12628.7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182"/>
      <c r="S39" s="41"/>
      <c r="T39" s="58"/>
      <c r="U39" s="58"/>
      <c r="V39" s="58"/>
      <c r="W39" s="58"/>
      <c r="X39" s="1"/>
      <c r="Y39" s="1"/>
      <c r="Z39" s="1"/>
    </row>
    <row r="40" spans="1:26" ht="12.75">
      <c r="A40" s="19" t="s">
        <v>109</v>
      </c>
      <c r="B40" s="24"/>
      <c r="C40" s="34"/>
      <c r="D40" s="52"/>
      <c r="E40" s="32">
        <f>SUM(F40:X40)</f>
        <v>108422</v>
      </c>
      <c r="F40" s="42">
        <v>108422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183"/>
      <c r="S40" s="45"/>
      <c r="T40" s="58"/>
      <c r="U40" s="58"/>
      <c r="V40" s="58"/>
      <c r="W40" s="58"/>
      <c r="X40" s="1"/>
      <c r="Y40" s="1"/>
      <c r="Z40" s="1"/>
    </row>
    <row r="41" spans="1:26" ht="12.75">
      <c r="A41" s="19" t="s">
        <v>110</v>
      </c>
      <c r="B41" s="24"/>
      <c r="C41" s="34"/>
      <c r="D41" s="52"/>
      <c r="E41" s="32">
        <f>SUM(F41:X41)</f>
        <v>108422</v>
      </c>
      <c r="F41" s="42">
        <v>108422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183"/>
      <c r="S41" s="45"/>
      <c r="T41" s="58"/>
      <c r="U41" s="58"/>
      <c r="V41" s="58"/>
      <c r="W41" s="58"/>
      <c r="X41" s="1"/>
      <c r="Y41" s="1"/>
      <c r="Z41" s="1"/>
    </row>
    <row r="42" spans="1:26" ht="12.75">
      <c r="A42" s="19" t="s">
        <v>111</v>
      </c>
      <c r="B42" s="24"/>
      <c r="C42" s="34"/>
      <c r="D42" s="52"/>
      <c r="E42" s="32">
        <f>SUM(F42:X42)</f>
        <v>3205</v>
      </c>
      <c r="F42" s="42">
        <v>3205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183"/>
      <c r="S42" s="45"/>
      <c r="T42" s="58"/>
      <c r="U42" s="58"/>
      <c r="V42" s="58"/>
      <c r="W42" s="58"/>
      <c r="X42" s="1"/>
      <c r="Y42" s="1"/>
      <c r="Z42" s="1"/>
    </row>
    <row r="43" spans="1:26" ht="13.5" thickBot="1">
      <c r="A43" s="19" t="s">
        <v>112</v>
      </c>
      <c r="B43" s="24"/>
      <c r="C43" s="34"/>
      <c r="D43" s="52"/>
      <c r="E43" s="34">
        <f>SUM(F43:X43)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183"/>
      <c r="S43" s="45"/>
      <c r="T43" s="58"/>
      <c r="U43" s="58"/>
      <c r="V43" s="58"/>
      <c r="W43" s="58"/>
      <c r="X43" s="1"/>
      <c r="Y43" s="1"/>
      <c r="Z43" s="1"/>
    </row>
    <row r="44" spans="1:26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84"/>
      <c r="S44" s="149"/>
      <c r="T44" s="58"/>
      <c r="U44" s="58"/>
      <c r="V44" s="58"/>
      <c r="W44" s="58"/>
      <c r="X44" s="1"/>
      <c r="Y44" s="1"/>
      <c r="Z44" s="1"/>
    </row>
    <row r="45" spans="1:26" ht="13.5" thickBot="1">
      <c r="A45" s="16" t="s">
        <v>113</v>
      </c>
      <c r="B45" s="26"/>
      <c r="C45" s="36"/>
      <c r="D45" s="54"/>
      <c r="E45" s="30">
        <f aca="true" t="shared" si="6" ref="E45:S45">SUM(E15:E31,E37:E39,E42:E43)</f>
        <v>1594205.06</v>
      </c>
      <c r="F45" s="30">
        <f t="shared" si="6"/>
        <v>1144602.76</v>
      </c>
      <c r="G45" s="30">
        <f t="shared" si="6"/>
        <v>15652.2</v>
      </c>
      <c r="H45" s="30">
        <f t="shared" si="6"/>
        <v>14598.8</v>
      </c>
      <c r="I45" s="30">
        <f t="shared" si="6"/>
        <v>240000</v>
      </c>
      <c r="J45" s="30">
        <f t="shared" si="6"/>
        <v>38705.8</v>
      </c>
      <c r="K45" s="30">
        <f t="shared" si="6"/>
        <v>136474.5</v>
      </c>
      <c r="L45" s="30">
        <f t="shared" si="6"/>
        <v>0</v>
      </c>
      <c r="M45" s="30">
        <f t="shared" si="6"/>
        <v>0</v>
      </c>
      <c r="N45" s="30">
        <f t="shared" si="6"/>
        <v>872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890</v>
      </c>
      <c r="S45" s="37">
        <f t="shared" si="6"/>
        <v>2409</v>
      </c>
      <c r="T45" s="58"/>
      <c r="U45" s="58"/>
      <c r="V45" s="58"/>
      <c r="W45" s="58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57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58</v>
      </c>
      <c r="F3" s="96">
        <v>300000</v>
      </c>
      <c r="G3" s="71">
        <v>300010</v>
      </c>
      <c r="H3" s="71">
        <v>300020</v>
      </c>
      <c r="I3" s="71">
        <v>300030</v>
      </c>
      <c r="J3" s="71">
        <v>300040</v>
      </c>
      <c r="K3" s="71">
        <v>300050</v>
      </c>
      <c r="L3" s="71">
        <v>300060</v>
      </c>
      <c r="M3" s="71">
        <v>300070</v>
      </c>
      <c r="N3" s="71">
        <v>300080</v>
      </c>
      <c r="O3" s="71">
        <v>300081</v>
      </c>
      <c r="P3" s="71">
        <v>300082</v>
      </c>
      <c r="Q3" s="71">
        <v>300090</v>
      </c>
      <c r="R3" s="82">
        <v>300940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1405362.21</v>
      </c>
      <c r="F5" s="30">
        <f t="shared" si="0"/>
        <v>1405362.21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1080825</v>
      </c>
      <c r="F6" s="38">
        <v>1080825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228935</v>
      </c>
      <c r="F7" s="38">
        <v>228935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87500</v>
      </c>
      <c r="F8" s="40">
        <v>87500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41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41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810.21</v>
      </c>
      <c r="F11" s="40">
        <v>810.21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41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7292</v>
      </c>
      <c r="F12" s="42">
        <v>7292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45"/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25578.050000000047</v>
      </c>
      <c r="F13" s="33">
        <f t="shared" si="2"/>
        <v>455129.25</v>
      </c>
      <c r="G13" s="33">
        <f t="shared" si="2"/>
        <v>-39823.8</v>
      </c>
      <c r="H13" s="33">
        <f t="shared" si="2"/>
        <v>-19523</v>
      </c>
      <c r="I13" s="33">
        <f t="shared" si="2"/>
        <v>-240000</v>
      </c>
      <c r="J13" s="33">
        <f t="shared" si="2"/>
        <v>-10204.4</v>
      </c>
      <c r="K13" s="33">
        <f t="shared" si="2"/>
        <v>-120000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43">
        <f t="shared" si="2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1379784.16</v>
      </c>
      <c r="F14" s="30">
        <f>SUM(F15:F31,F36:F43)</f>
        <v>950232.96</v>
      </c>
      <c r="G14" s="30">
        <f aca="true" t="shared" si="3" ref="G14:R14">SUM(G15:G31,G36:G43)</f>
        <v>39823.8</v>
      </c>
      <c r="H14" s="30">
        <f t="shared" si="3"/>
        <v>19523</v>
      </c>
      <c r="I14" s="30">
        <f t="shared" si="3"/>
        <v>240000</v>
      </c>
      <c r="J14" s="30">
        <f t="shared" si="3"/>
        <v>10204.4</v>
      </c>
      <c r="K14" s="30">
        <f t="shared" si="3"/>
        <v>120000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7">
        <f t="shared" si="3"/>
        <v>0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2"/>
      <c r="C15" s="31"/>
      <c r="D15" s="48"/>
      <c r="E15" s="31">
        <f aca="true" t="shared" si="4" ref="E15:E39"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9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 t="shared" si="4"/>
        <v>24889.5</v>
      </c>
      <c r="F16" s="40">
        <v>24889.5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41"/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t="shared" si="4"/>
        <v>378.5</v>
      </c>
      <c r="F17" s="40">
        <v>378.5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41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6389</v>
      </c>
      <c r="F18" s="40">
        <v>6389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41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54961</v>
      </c>
      <c r="F19" s="40">
        <v>54961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41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8573</v>
      </c>
      <c r="F20" s="40">
        <v>8573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41"/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41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41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2188</v>
      </c>
      <c r="F23" s="40">
        <v>2188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41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266</v>
      </c>
      <c r="F24" s="40">
        <v>266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41"/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58420.86</v>
      </c>
      <c r="F25" s="40">
        <v>58420.86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41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41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41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71195</v>
      </c>
      <c r="F28" s="40">
        <v>16226</v>
      </c>
      <c r="G28" s="40">
        <v>29520</v>
      </c>
      <c r="H28" s="40">
        <v>16571</v>
      </c>
      <c r="I28" s="40"/>
      <c r="J28" s="40">
        <v>8878</v>
      </c>
      <c r="K28" s="40"/>
      <c r="L28" s="40"/>
      <c r="M28" s="40"/>
      <c r="N28" s="40"/>
      <c r="O28" s="40"/>
      <c r="P28" s="40"/>
      <c r="Q28" s="128"/>
      <c r="R28" s="41"/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41"/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17830</v>
      </c>
      <c r="F30" s="40">
        <v>3247.8</v>
      </c>
      <c r="G30" s="40">
        <v>10303.8</v>
      </c>
      <c r="H30" s="40">
        <v>2952</v>
      </c>
      <c r="I30" s="40"/>
      <c r="J30" s="40">
        <v>1326.4</v>
      </c>
      <c r="K30" s="40"/>
      <c r="L30" s="40"/>
      <c r="M30" s="40"/>
      <c r="N30" s="40"/>
      <c r="O30" s="40"/>
      <c r="P30" s="40"/>
      <c r="Q30" s="32"/>
      <c r="R30" s="41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763712</v>
      </c>
      <c r="F31" s="40">
        <f aca="true" t="shared" si="5" ref="F31:R31">SUM(F32:F35)</f>
        <v>403712</v>
      </c>
      <c r="G31" s="40">
        <f t="shared" si="5"/>
        <v>0</v>
      </c>
      <c r="H31" s="40">
        <f t="shared" si="5"/>
        <v>0</v>
      </c>
      <c r="I31" s="40">
        <f t="shared" si="5"/>
        <v>240000</v>
      </c>
      <c r="J31" s="40">
        <f t="shared" si="5"/>
        <v>0</v>
      </c>
      <c r="K31" s="40">
        <f t="shared" si="5"/>
        <v>120000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56">
        <f t="shared" si="5"/>
        <v>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251555</v>
      </c>
      <c r="F32" s="40">
        <v>251555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41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63600</v>
      </c>
      <c r="F33" s="40">
        <v>63600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41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360000</v>
      </c>
      <c r="F34" s="40"/>
      <c r="G34" s="40"/>
      <c r="H34" s="40"/>
      <c r="I34" s="40">
        <v>240000</v>
      </c>
      <c r="J34" s="40"/>
      <c r="K34" s="40">
        <v>120000</v>
      </c>
      <c r="L34" s="40"/>
      <c r="M34" s="40"/>
      <c r="N34" s="40"/>
      <c r="O34" s="40"/>
      <c r="P34" s="40"/>
      <c r="Q34" s="32"/>
      <c r="R34" s="41"/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88557</v>
      </c>
      <c r="F35" s="40">
        <v>88557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41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106201</v>
      </c>
      <c r="F36" s="40">
        <v>106201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41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41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41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14407.3</v>
      </c>
      <c r="F39" s="40">
        <v>14407.3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41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>SUM(F40:W40)</f>
        <v>124724</v>
      </c>
      <c r="F40" s="42">
        <v>124724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45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>SUM(F41:W41)</f>
        <v>124724</v>
      </c>
      <c r="F41" s="42">
        <v>124724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45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925</v>
      </c>
      <c r="F42" s="42">
        <v>925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45"/>
      <c r="S42" s="58"/>
      <c r="T42" s="58"/>
      <c r="U42" s="58"/>
      <c r="V42" s="58"/>
      <c r="W42" s="1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45"/>
      <c r="S43" s="58"/>
      <c r="T43" s="58"/>
      <c r="U43" s="58"/>
      <c r="V43" s="58"/>
      <c r="W43" s="1"/>
      <c r="X43" s="1"/>
      <c r="Y43" s="1"/>
    </row>
    <row r="44" spans="1:25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49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26"/>
      <c r="C45" s="36"/>
      <c r="D45" s="54"/>
      <c r="E45" s="30">
        <f aca="true" t="shared" si="6" ref="E45:R45">SUM(E15:E31,E37:E39,E42:E43)</f>
        <v>1024135.16</v>
      </c>
      <c r="F45" s="30">
        <f t="shared" si="6"/>
        <v>594583.96</v>
      </c>
      <c r="G45" s="30">
        <f t="shared" si="6"/>
        <v>39823.8</v>
      </c>
      <c r="H45" s="30">
        <f t="shared" si="6"/>
        <v>19523</v>
      </c>
      <c r="I45" s="30">
        <f t="shared" si="6"/>
        <v>240000</v>
      </c>
      <c r="J45" s="30">
        <f t="shared" si="6"/>
        <v>10204.4</v>
      </c>
      <c r="K45" s="30">
        <f t="shared" si="6"/>
        <v>120000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7">
        <f t="shared" si="6"/>
        <v>0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 topLeftCell="A1">
      <selection activeCell="F9" sqref="F9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59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60</v>
      </c>
      <c r="F3" s="96">
        <v>400000</v>
      </c>
      <c r="G3" s="71">
        <v>400010</v>
      </c>
      <c r="H3" s="71">
        <v>400020</v>
      </c>
      <c r="I3" s="71">
        <v>400030</v>
      </c>
      <c r="J3" s="71">
        <v>400040</v>
      </c>
      <c r="K3" s="71">
        <v>400050</v>
      </c>
      <c r="L3" s="71">
        <v>400060</v>
      </c>
      <c r="M3" s="71">
        <v>400070</v>
      </c>
      <c r="N3" s="71">
        <v>400080</v>
      </c>
      <c r="O3" s="71">
        <v>400081</v>
      </c>
      <c r="P3" s="71">
        <v>400082</v>
      </c>
      <c r="Q3" s="71">
        <v>400090</v>
      </c>
      <c r="R3" s="82">
        <v>400940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1874892.0599999998</v>
      </c>
      <c r="F5" s="30">
        <f t="shared" si="0"/>
        <v>1874892.0599999998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1395413</v>
      </c>
      <c r="F6" s="38">
        <v>1395413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336475</v>
      </c>
      <c r="F7" s="38">
        <v>336475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136500</v>
      </c>
      <c r="F8" s="40">
        <v>136500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41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41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6503.9</v>
      </c>
      <c r="F11" s="40">
        <v>6503.9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41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0.16</v>
      </c>
      <c r="F12" s="42">
        <v>0.16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45"/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-300585.4800000002</v>
      </c>
      <c r="F13" s="33">
        <f t="shared" si="2"/>
        <v>-131321.4800000002</v>
      </c>
      <c r="G13" s="33">
        <f t="shared" si="2"/>
        <v>-8610.5</v>
      </c>
      <c r="H13" s="33">
        <f t="shared" si="2"/>
        <v>-7597</v>
      </c>
      <c r="I13" s="33">
        <f t="shared" si="2"/>
        <v>-15854</v>
      </c>
      <c r="J13" s="33">
        <f t="shared" si="2"/>
        <v>-7293</v>
      </c>
      <c r="K13" s="33">
        <f t="shared" si="2"/>
        <v>-128059.5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-1850</v>
      </c>
      <c r="R13" s="43">
        <f t="shared" si="2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2175477.54</v>
      </c>
      <c r="F14" s="30">
        <f>SUM(F15:F31,F36:F43)</f>
        <v>2006213.54</v>
      </c>
      <c r="G14" s="30">
        <f aca="true" t="shared" si="3" ref="G14:R14">SUM(G15:G31,G36:G43)</f>
        <v>8610.5</v>
      </c>
      <c r="H14" s="30">
        <f t="shared" si="3"/>
        <v>7597</v>
      </c>
      <c r="I14" s="30">
        <f t="shared" si="3"/>
        <v>15854</v>
      </c>
      <c r="J14" s="30">
        <f t="shared" si="3"/>
        <v>7293</v>
      </c>
      <c r="K14" s="30">
        <f t="shared" si="3"/>
        <v>128059.5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1850</v>
      </c>
      <c r="R14" s="37">
        <f t="shared" si="3"/>
        <v>0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2"/>
      <c r="C15" s="31"/>
      <c r="D15" s="48"/>
      <c r="E15" s="31">
        <f aca="true" t="shared" si="4" ref="E15:E39"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39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 t="shared" si="4"/>
        <v>49527.3</v>
      </c>
      <c r="F16" s="40">
        <v>49527.3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41"/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t="shared" si="4"/>
        <v>5543</v>
      </c>
      <c r="F17" s="40">
        <v>5543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41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5236.5</v>
      </c>
      <c r="F18" s="40">
        <v>5236.5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41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136146</v>
      </c>
      <c r="F19" s="40">
        <v>136146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41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27069</v>
      </c>
      <c r="F20" s="40">
        <v>25358</v>
      </c>
      <c r="G20" s="40"/>
      <c r="H20" s="40">
        <v>738</v>
      </c>
      <c r="I20" s="40"/>
      <c r="J20" s="40"/>
      <c r="K20" s="40">
        <v>973</v>
      </c>
      <c r="L20" s="40"/>
      <c r="M20" s="40"/>
      <c r="N20" s="40"/>
      <c r="O20" s="40"/>
      <c r="P20" s="40"/>
      <c r="Q20" s="32"/>
      <c r="R20" s="41"/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167113</v>
      </c>
      <c r="F21" s="40">
        <v>167113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41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173600</v>
      </c>
      <c r="F22" s="40">
        <v>173600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41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906</v>
      </c>
      <c r="F23" s="40">
        <v>906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41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48514.74</v>
      </c>
      <c r="F24" s="40">
        <v>47629.24</v>
      </c>
      <c r="G24" s="40">
        <v>692.5</v>
      </c>
      <c r="H24" s="40"/>
      <c r="I24" s="40">
        <v>20</v>
      </c>
      <c r="J24" s="40"/>
      <c r="K24" s="40"/>
      <c r="L24" s="40"/>
      <c r="M24" s="40"/>
      <c r="N24" s="40"/>
      <c r="O24" s="40"/>
      <c r="P24" s="40"/>
      <c r="Q24" s="128">
        <v>173</v>
      </c>
      <c r="R24" s="41"/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350875</v>
      </c>
      <c r="F25" s="40">
        <v>350875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6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6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56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39753</v>
      </c>
      <c r="F28" s="40"/>
      <c r="G28" s="40">
        <v>6868</v>
      </c>
      <c r="H28" s="40">
        <v>6859</v>
      </c>
      <c r="I28" s="40">
        <v>14469</v>
      </c>
      <c r="J28" s="40">
        <v>4780</v>
      </c>
      <c r="K28" s="40">
        <v>6777</v>
      </c>
      <c r="L28" s="40"/>
      <c r="M28" s="40"/>
      <c r="N28" s="40"/>
      <c r="O28" s="40"/>
      <c r="P28" s="40"/>
      <c r="Q28" s="32"/>
      <c r="R28" s="41"/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124975</v>
      </c>
      <c r="F29" s="40">
        <v>124975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2"/>
      <c r="R29" s="41"/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17121</v>
      </c>
      <c r="F30" s="40">
        <v>10206.5</v>
      </c>
      <c r="G30" s="40">
        <v>1050</v>
      </c>
      <c r="H30" s="40"/>
      <c r="I30" s="40">
        <v>1365</v>
      </c>
      <c r="J30" s="40">
        <v>2513</v>
      </c>
      <c r="K30" s="40">
        <v>309.5</v>
      </c>
      <c r="L30" s="40"/>
      <c r="M30" s="40"/>
      <c r="N30" s="40"/>
      <c r="O30" s="40"/>
      <c r="P30" s="40"/>
      <c r="Q30" s="128">
        <v>1677</v>
      </c>
      <c r="R30" s="41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608938</v>
      </c>
      <c r="F31" s="40">
        <f aca="true" t="shared" si="5" ref="F31:R31">SUM(F32:F35)</f>
        <v>488938</v>
      </c>
      <c r="G31" s="40">
        <f t="shared" si="5"/>
        <v>0</v>
      </c>
      <c r="H31" s="40">
        <f t="shared" si="5"/>
        <v>0</v>
      </c>
      <c r="I31" s="40">
        <f t="shared" si="5"/>
        <v>0</v>
      </c>
      <c r="J31" s="40">
        <f t="shared" si="5"/>
        <v>0</v>
      </c>
      <c r="K31" s="40">
        <f t="shared" si="5"/>
        <v>120000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40">
        <f t="shared" si="5"/>
        <v>0</v>
      </c>
      <c r="R31" s="56">
        <f t="shared" si="5"/>
        <v>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183301</v>
      </c>
      <c r="F32" s="40">
        <v>183301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2"/>
      <c r="R32" s="41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129600</v>
      </c>
      <c r="F33" s="40">
        <v>129600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41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240000</v>
      </c>
      <c r="F34" s="40">
        <v>120000</v>
      </c>
      <c r="G34" s="40"/>
      <c r="H34" s="40"/>
      <c r="I34" s="40"/>
      <c r="J34" s="40"/>
      <c r="K34" s="40">
        <v>120000</v>
      </c>
      <c r="L34" s="40"/>
      <c r="M34" s="40"/>
      <c r="N34" s="40"/>
      <c r="O34" s="40"/>
      <c r="P34" s="40"/>
      <c r="Q34" s="32"/>
      <c r="R34" s="41"/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56037</v>
      </c>
      <c r="F35" s="40">
        <v>56037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41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91754</v>
      </c>
      <c r="F36" s="40">
        <v>91754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41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41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41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1672</v>
      </c>
      <c r="F39" s="40">
        <v>1672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41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>SUM(F40:W40)</f>
        <v>161715</v>
      </c>
      <c r="F40" s="42">
        <v>161715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45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>SUM(F41:W41)</f>
        <v>161715</v>
      </c>
      <c r="F41" s="42">
        <v>161715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45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3304</v>
      </c>
      <c r="F42" s="42">
        <v>3304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45"/>
      <c r="S42" s="58"/>
      <c r="T42" s="58"/>
      <c r="U42" s="58"/>
      <c r="V42" s="58"/>
      <c r="W42" s="1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45"/>
      <c r="S43" s="58"/>
      <c r="T43" s="58"/>
      <c r="U43" s="58"/>
      <c r="V43" s="58"/>
      <c r="W43" s="1"/>
      <c r="X43" s="1"/>
      <c r="Y43" s="1"/>
    </row>
    <row r="44" spans="1:25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49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26"/>
      <c r="C45" s="36"/>
      <c r="D45" s="54"/>
      <c r="E45" s="30">
        <f aca="true" t="shared" si="6" ref="E45:R45">SUM(E15:E31,E37:E39,E42:E43)</f>
        <v>1760293.54</v>
      </c>
      <c r="F45" s="30">
        <f t="shared" si="6"/>
        <v>1591029.54</v>
      </c>
      <c r="G45" s="30">
        <f t="shared" si="6"/>
        <v>8610.5</v>
      </c>
      <c r="H45" s="30">
        <f t="shared" si="6"/>
        <v>7597</v>
      </c>
      <c r="I45" s="30">
        <f t="shared" si="6"/>
        <v>15854</v>
      </c>
      <c r="J45" s="30">
        <f t="shared" si="6"/>
        <v>7293</v>
      </c>
      <c r="K45" s="30">
        <f t="shared" si="6"/>
        <v>128059.5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1850</v>
      </c>
      <c r="R45" s="37">
        <f t="shared" si="6"/>
        <v>0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 topLeftCell="A3">
      <selection activeCell="G10" sqref="G10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6" t="s">
        <v>61</v>
      </c>
      <c r="B1" s="6"/>
      <c r="C1" s="77"/>
      <c r="D1" s="78"/>
      <c r="E1" s="100"/>
      <c r="F1" s="79"/>
      <c r="G1" s="79"/>
      <c r="H1" s="79"/>
      <c r="I1" s="79"/>
      <c r="J1" s="79"/>
      <c r="K1" s="80" t="s">
        <v>9</v>
      </c>
      <c r="L1" s="79"/>
      <c r="M1" s="79"/>
      <c r="N1" s="79"/>
      <c r="O1" s="79"/>
      <c r="P1" s="79"/>
      <c r="Q1" s="79"/>
      <c r="R1" s="85"/>
      <c r="S1" s="88"/>
      <c r="T1" s="88"/>
      <c r="U1" s="88"/>
      <c r="V1" s="88"/>
    </row>
    <row r="2" spans="1:28" ht="12.75">
      <c r="A2" s="81"/>
      <c r="B2" s="67"/>
      <c r="C2" s="8"/>
      <c r="D2" s="69"/>
      <c r="E2" s="67" t="s">
        <v>8</v>
      </c>
      <c r="F2" s="95" t="s">
        <v>36</v>
      </c>
      <c r="G2" s="68" t="s">
        <v>10</v>
      </c>
      <c r="H2" s="68" t="s">
        <v>51</v>
      </c>
      <c r="I2" s="68" t="s">
        <v>11</v>
      </c>
      <c r="J2" s="68" t="s">
        <v>12</v>
      </c>
      <c r="K2" s="68" t="s">
        <v>13</v>
      </c>
      <c r="L2" s="68" t="s">
        <v>14</v>
      </c>
      <c r="M2" s="68" t="s">
        <v>52</v>
      </c>
      <c r="N2" s="68" t="s">
        <v>53</v>
      </c>
      <c r="O2" s="68" t="s">
        <v>54</v>
      </c>
      <c r="P2" s="68" t="s">
        <v>42</v>
      </c>
      <c r="Q2" s="68" t="s">
        <v>45</v>
      </c>
      <c r="R2" s="84" t="s">
        <v>43</v>
      </c>
      <c r="S2" s="57"/>
      <c r="T2" s="57"/>
      <c r="U2" s="57"/>
      <c r="V2" s="57"/>
      <c r="W2" s="1"/>
      <c r="X2" s="1"/>
      <c r="Y2" s="1"/>
      <c r="Z2" s="1"/>
      <c r="AA2" s="1"/>
      <c r="AB2" s="1"/>
    </row>
    <row r="3" spans="1:28" ht="13.5" thickBot="1">
      <c r="A3" s="83"/>
      <c r="B3" s="68"/>
      <c r="C3" s="12"/>
      <c r="D3" s="70"/>
      <c r="E3" s="68" t="s">
        <v>62</v>
      </c>
      <c r="F3" s="96">
        <v>500000</v>
      </c>
      <c r="G3" s="71">
        <v>500010</v>
      </c>
      <c r="H3" s="71">
        <v>500020</v>
      </c>
      <c r="I3" s="71">
        <v>500030</v>
      </c>
      <c r="J3" s="71">
        <v>500040</v>
      </c>
      <c r="K3" s="71">
        <v>500050</v>
      </c>
      <c r="L3" s="71">
        <v>500060</v>
      </c>
      <c r="M3" s="71">
        <v>500070</v>
      </c>
      <c r="N3" s="71">
        <v>500080</v>
      </c>
      <c r="O3" s="71">
        <v>500081</v>
      </c>
      <c r="P3" s="71">
        <v>500082</v>
      </c>
      <c r="Q3" s="71">
        <v>500090</v>
      </c>
      <c r="R3" s="82">
        <v>500940</v>
      </c>
      <c r="S3" s="57"/>
      <c r="T3" s="57"/>
      <c r="U3" s="57"/>
      <c r="V3" s="57"/>
      <c r="W3" s="1"/>
      <c r="X3" s="1"/>
      <c r="Y3" s="1"/>
      <c r="Z3" s="1"/>
      <c r="AA3" s="1"/>
      <c r="AB3" s="1"/>
    </row>
    <row r="4" spans="1:28" ht="13.5" thickBot="1">
      <c r="A4" s="104" t="s">
        <v>5</v>
      </c>
      <c r="B4" s="105"/>
      <c r="C4" s="3"/>
      <c r="D4" s="106"/>
      <c r="E4" s="105" t="s">
        <v>70</v>
      </c>
      <c r="F4" s="107">
        <v>2</v>
      </c>
      <c r="G4" s="105">
        <v>3</v>
      </c>
      <c r="H4" s="105">
        <v>4</v>
      </c>
      <c r="I4" s="105">
        <v>5</v>
      </c>
      <c r="J4" s="105">
        <v>6</v>
      </c>
      <c r="K4" s="105">
        <v>7</v>
      </c>
      <c r="L4" s="105">
        <v>8</v>
      </c>
      <c r="M4" s="105">
        <v>9</v>
      </c>
      <c r="N4" s="105">
        <v>10</v>
      </c>
      <c r="O4" s="105">
        <v>11</v>
      </c>
      <c r="P4" s="108">
        <v>12</v>
      </c>
      <c r="Q4" s="109">
        <v>13</v>
      </c>
      <c r="R4" s="110">
        <v>14</v>
      </c>
      <c r="S4" s="29"/>
      <c r="T4" s="29"/>
      <c r="U4" s="29"/>
      <c r="V4" s="29"/>
      <c r="W4" s="1"/>
      <c r="X4" s="1"/>
      <c r="Y4" s="1"/>
      <c r="Z4" s="1"/>
      <c r="AA4" s="1"/>
      <c r="AB4" s="1"/>
    </row>
    <row r="5" spans="1:28" ht="13.5" thickBot="1">
      <c r="A5" s="16" t="s">
        <v>15</v>
      </c>
      <c r="B5" s="17"/>
      <c r="C5" s="30"/>
      <c r="D5" s="65"/>
      <c r="E5" s="30">
        <f aca="true" t="shared" si="0" ref="E5:R5">SUM(E6:E12)</f>
        <v>2094857.28</v>
      </c>
      <c r="F5" s="30">
        <f t="shared" si="0"/>
        <v>2074157.28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30">
        <f t="shared" si="0"/>
        <v>0</v>
      </c>
      <c r="Q5" s="30">
        <f t="shared" si="0"/>
        <v>0</v>
      </c>
      <c r="R5" s="37">
        <f t="shared" si="0"/>
        <v>20700</v>
      </c>
      <c r="S5" s="58"/>
      <c r="T5" s="58"/>
      <c r="U5" s="58"/>
      <c r="V5" s="58"/>
      <c r="W5" s="1"/>
      <c r="X5" s="1"/>
      <c r="Y5" s="1"/>
      <c r="Z5" s="1"/>
      <c r="AA5" s="1"/>
      <c r="AB5" s="1"/>
    </row>
    <row r="6" spans="1:28" ht="12.75">
      <c r="A6" s="18" t="s">
        <v>87</v>
      </c>
      <c r="B6" s="22"/>
      <c r="C6" s="31"/>
      <c r="D6" s="66"/>
      <c r="E6" s="31">
        <f aca="true" t="shared" si="1" ref="E6:E12">SUM(F6:R6)</f>
        <v>1366092</v>
      </c>
      <c r="F6" s="38">
        <v>1366092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9"/>
      <c r="S6" s="58"/>
      <c r="T6" s="58"/>
      <c r="U6" s="58"/>
      <c r="V6" s="58"/>
      <c r="W6" s="1"/>
      <c r="X6" s="1"/>
      <c r="Y6" s="1"/>
      <c r="Z6" s="1"/>
      <c r="AA6" s="1"/>
      <c r="AB6" s="1"/>
    </row>
    <row r="7" spans="1:28" ht="12.75">
      <c r="A7" s="18" t="s">
        <v>88</v>
      </c>
      <c r="B7" s="22"/>
      <c r="C7" s="31"/>
      <c r="D7" s="66"/>
      <c r="E7" s="32">
        <f t="shared" si="1"/>
        <v>537075</v>
      </c>
      <c r="F7" s="38">
        <v>537075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1"/>
      <c r="R7" s="39"/>
      <c r="S7" s="58"/>
      <c r="T7" s="58"/>
      <c r="U7" s="58"/>
      <c r="V7" s="58"/>
      <c r="W7" s="1"/>
      <c r="X7" s="1"/>
      <c r="Y7" s="1"/>
      <c r="Z7" s="1"/>
      <c r="AA7" s="1"/>
      <c r="AB7" s="1"/>
    </row>
    <row r="8" spans="1:28" ht="12.75">
      <c r="A8" s="15" t="s">
        <v>89</v>
      </c>
      <c r="B8" s="23"/>
      <c r="C8" s="32"/>
      <c r="D8" s="49"/>
      <c r="E8" s="32">
        <f t="shared" si="1"/>
        <v>106500</v>
      </c>
      <c r="F8" s="40">
        <v>106500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32"/>
      <c r="R8" s="41"/>
      <c r="S8" s="58"/>
      <c r="T8" s="58"/>
      <c r="U8" s="58"/>
      <c r="V8" s="58"/>
      <c r="W8" s="1"/>
      <c r="X8" s="1"/>
      <c r="Y8" s="1"/>
      <c r="Z8" s="1"/>
      <c r="AA8" s="1"/>
      <c r="AB8" s="1"/>
    </row>
    <row r="9" spans="1:28" ht="12.75">
      <c r="A9" s="15" t="s">
        <v>91</v>
      </c>
      <c r="B9" s="23"/>
      <c r="C9" s="32"/>
      <c r="D9" s="49"/>
      <c r="E9" s="32">
        <f t="shared" si="1"/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2"/>
      <c r="R9" s="41"/>
      <c r="S9" s="58"/>
      <c r="T9" s="58"/>
      <c r="U9" s="58"/>
      <c r="V9" s="58"/>
      <c r="W9" s="1"/>
      <c r="X9" s="1"/>
      <c r="Y9" s="1"/>
      <c r="Z9" s="1"/>
      <c r="AA9" s="1"/>
      <c r="AB9" s="1"/>
    </row>
    <row r="10" spans="1:28" ht="12.75">
      <c r="A10" s="15" t="s">
        <v>92</v>
      </c>
      <c r="B10" s="23"/>
      <c r="C10" s="32"/>
      <c r="D10" s="49"/>
      <c r="E10" s="32">
        <f t="shared" si="1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2"/>
      <c r="R10" s="134"/>
      <c r="S10" s="58"/>
      <c r="T10" s="58"/>
      <c r="U10" s="58"/>
      <c r="V10" s="58"/>
      <c r="W10" s="1"/>
      <c r="X10" s="1"/>
      <c r="Y10" s="1"/>
      <c r="Z10" s="1"/>
      <c r="AA10" s="1"/>
      <c r="AB10" s="1"/>
    </row>
    <row r="11" spans="1:28" ht="12.75">
      <c r="A11" s="15" t="s">
        <v>90</v>
      </c>
      <c r="B11" s="23"/>
      <c r="C11" s="32"/>
      <c r="D11" s="49"/>
      <c r="E11" s="32">
        <f t="shared" si="1"/>
        <v>64490.28</v>
      </c>
      <c r="F11" s="40">
        <v>64490.28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32"/>
      <c r="R11" s="41"/>
      <c r="S11" s="58"/>
      <c r="T11" s="58"/>
      <c r="U11" s="58"/>
      <c r="V11" s="58"/>
      <c r="W11" s="1"/>
      <c r="X11" s="1"/>
      <c r="Y11" s="1"/>
      <c r="Z11" s="1"/>
      <c r="AA11" s="1"/>
      <c r="AB11" s="1"/>
    </row>
    <row r="12" spans="1:28" ht="13.5" thickBot="1">
      <c r="A12" s="19" t="s">
        <v>96</v>
      </c>
      <c r="B12" s="24"/>
      <c r="C12" s="34"/>
      <c r="D12" s="76"/>
      <c r="E12" s="34">
        <f t="shared" si="1"/>
        <v>20700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/>
      <c r="R12" s="133">
        <v>20700</v>
      </c>
      <c r="S12" s="58"/>
      <c r="T12" s="58"/>
      <c r="U12" s="58"/>
      <c r="V12" s="58"/>
      <c r="W12" s="1"/>
      <c r="X12" s="1"/>
      <c r="Y12" s="1"/>
      <c r="Z12" s="1"/>
      <c r="AA12" s="1"/>
      <c r="AB12" s="1"/>
    </row>
    <row r="13" spans="1:28" ht="13.5" thickBot="1">
      <c r="A13" s="20"/>
      <c r="B13" s="21"/>
      <c r="C13" s="33"/>
      <c r="D13" s="21"/>
      <c r="E13" s="33">
        <f aca="true" t="shared" si="2" ref="E13:R13">E5-E14</f>
        <v>-102633.98999999999</v>
      </c>
      <c r="F13" s="33">
        <f t="shared" si="2"/>
        <v>215728.90999999992</v>
      </c>
      <c r="G13" s="33">
        <f t="shared" si="2"/>
        <v>-47725.4</v>
      </c>
      <c r="H13" s="33">
        <f t="shared" si="2"/>
        <v>-36106.75</v>
      </c>
      <c r="I13" s="33">
        <f t="shared" si="2"/>
        <v>-345.5</v>
      </c>
      <c r="J13" s="33">
        <f t="shared" si="2"/>
        <v>-23335.5</v>
      </c>
      <c r="K13" s="33">
        <f t="shared" si="2"/>
        <v>-137248.25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43">
        <f t="shared" si="2"/>
        <v>-73601.5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3.5" thickBot="1">
      <c r="A14" s="16" t="s">
        <v>18</v>
      </c>
      <c r="B14" s="17"/>
      <c r="C14" s="30"/>
      <c r="D14" s="47"/>
      <c r="E14" s="30">
        <f>SUM(E15:E31,E36:E43)</f>
        <v>2197491.27</v>
      </c>
      <c r="F14" s="30">
        <f>SUM(F15:F31,F36:F43)</f>
        <v>1858428.37</v>
      </c>
      <c r="G14" s="30">
        <f aca="true" t="shared" si="3" ref="G14:R14">SUM(G15:G31,G36:G43)</f>
        <v>47725.4</v>
      </c>
      <c r="H14" s="30">
        <f t="shared" si="3"/>
        <v>36106.75</v>
      </c>
      <c r="I14" s="30">
        <f t="shared" si="3"/>
        <v>345.5</v>
      </c>
      <c r="J14" s="30">
        <f t="shared" si="3"/>
        <v>23335.5</v>
      </c>
      <c r="K14" s="30">
        <f t="shared" si="3"/>
        <v>137248.25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7">
        <f t="shared" si="3"/>
        <v>94301.5</v>
      </c>
      <c r="S14" s="58"/>
      <c r="T14" s="58"/>
      <c r="U14" s="58"/>
      <c r="V14" s="58"/>
      <c r="W14" s="1"/>
      <c r="X14" s="1"/>
      <c r="Y14" s="1"/>
      <c r="Z14" s="1"/>
      <c r="AA14" s="1"/>
      <c r="AB14" s="1"/>
    </row>
    <row r="15" spans="1:28" ht="12.75">
      <c r="A15" s="18" t="s">
        <v>19</v>
      </c>
      <c r="B15" s="22"/>
      <c r="C15" s="31"/>
      <c r="D15" s="48"/>
      <c r="E15" s="31">
        <f aca="true" t="shared" si="4" ref="E15:E39">SUM(F15:R15)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  <c r="R15" s="168"/>
      <c r="S15" s="58"/>
      <c r="T15" s="58"/>
      <c r="U15" s="58"/>
      <c r="V15" s="58"/>
      <c r="W15" s="1"/>
      <c r="X15" s="1"/>
      <c r="Y15" s="1"/>
      <c r="Z15" s="1"/>
      <c r="AA15" s="1"/>
      <c r="AB15" s="1"/>
    </row>
    <row r="16" spans="1:28" ht="12.75">
      <c r="A16" s="15" t="s">
        <v>20</v>
      </c>
      <c r="B16" s="23"/>
      <c r="C16" s="32"/>
      <c r="D16" s="51"/>
      <c r="E16" s="32">
        <f t="shared" si="4"/>
        <v>43347.5</v>
      </c>
      <c r="F16" s="40">
        <v>31122.5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2"/>
      <c r="R16" s="134">
        <v>12225</v>
      </c>
      <c r="S16" s="58"/>
      <c r="T16" s="58"/>
      <c r="U16" s="58"/>
      <c r="V16" s="58"/>
      <c r="W16" s="1"/>
      <c r="X16" s="1"/>
      <c r="Y16" s="1"/>
      <c r="Z16" s="1"/>
      <c r="AA16" s="1"/>
      <c r="AB16" s="1"/>
    </row>
    <row r="17" spans="1:28" ht="12.75">
      <c r="A17" s="15" t="s">
        <v>21</v>
      </c>
      <c r="B17" s="23"/>
      <c r="C17" s="32"/>
      <c r="D17" s="51"/>
      <c r="E17" s="32">
        <f t="shared" si="4"/>
        <v>6302</v>
      </c>
      <c r="F17" s="40">
        <v>6302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2"/>
      <c r="R17" s="134"/>
      <c r="S17" s="58"/>
      <c r="T17" s="58"/>
      <c r="U17" s="58"/>
      <c r="V17" s="58"/>
      <c r="W17" s="1"/>
      <c r="X17" s="1"/>
      <c r="Y17" s="1"/>
      <c r="Z17" s="1"/>
      <c r="AA17" s="1"/>
      <c r="AB17" s="1"/>
    </row>
    <row r="18" spans="1:28" ht="12.75">
      <c r="A18" s="15" t="s">
        <v>32</v>
      </c>
      <c r="B18" s="23"/>
      <c r="C18" s="32"/>
      <c r="D18" s="51"/>
      <c r="E18" s="32">
        <f t="shared" si="4"/>
        <v>1000</v>
      </c>
      <c r="F18" s="40">
        <v>1000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2"/>
      <c r="R18" s="134"/>
      <c r="S18" s="58"/>
      <c r="T18" s="58"/>
      <c r="U18" s="58"/>
      <c r="V18" s="58"/>
      <c r="W18" s="1"/>
      <c r="X18" s="1"/>
      <c r="Y18" s="1"/>
      <c r="Z18" s="1"/>
      <c r="AA18" s="1"/>
      <c r="AB18" s="1"/>
    </row>
    <row r="19" spans="1:28" ht="12.75">
      <c r="A19" s="15" t="s">
        <v>22</v>
      </c>
      <c r="B19" s="23"/>
      <c r="C19" s="32"/>
      <c r="D19" s="51"/>
      <c r="E19" s="32">
        <f t="shared" si="4"/>
        <v>136393</v>
      </c>
      <c r="F19" s="40">
        <v>136393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2"/>
      <c r="R19" s="134"/>
      <c r="S19" s="58"/>
      <c r="T19" s="58"/>
      <c r="U19" s="58"/>
      <c r="V19" s="58"/>
      <c r="W19" s="1"/>
      <c r="X19" s="1"/>
      <c r="Y19" s="1"/>
      <c r="Z19" s="1"/>
      <c r="AA19" s="1"/>
      <c r="AB19" s="1"/>
    </row>
    <row r="20" spans="1:28" ht="12.75">
      <c r="A20" s="15" t="s">
        <v>23</v>
      </c>
      <c r="B20" s="23"/>
      <c r="C20" s="32"/>
      <c r="D20" s="51"/>
      <c r="E20" s="32">
        <f t="shared" si="4"/>
        <v>17971</v>
      </c>
      <c r="F20" s="40">
        <v>16317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2"/>
      <c r="R20" s="134">
        <v>1654</v>
      </c>
      <c r="S20" s="58"/>
      <c r="T20" s="58"/>
      <c r="U20" s="58"/>
      <c r="V20" s="58"/>
      <c r="W20" s="1"/>
      <c r="X20" s="1"/>
      <c r="Y20" s="1"/>
      <c r="Z20" s="1"/>
      <c r="AA20" s="1"/>
      <c r="AB20" s="1"/>
    </row>
    <row r="21" spans="1:28" ht="12.75">
      <c r="A21" s="15" t="s">
        <v>24</v>
      </c>
      <c r="B21" s="23"/>
      <c r="C21" s="32"/>
      <c r="D21" s="51"/>
      <c r="E21" s="32">
        <f t="shared" si="4"/>
        <v>285600</v>
      </c>
      <c r="F21" s="40">
        <v>285600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32"/>
      <c r="R21" s="134"/>
      <c r="S21" s="58"/>
      <c r="T21" s="58"/>
      <c r="U21" s="58"/>
      <c r="V21" s="58"/>
      <c r="W21" s="1"/>
      <c r="X21" s="1"/>
      <c r="Y21" s="1"/>
      <c r="Z21" s="1"/>
      <c r="AA21" s="1"/>
      <c r="AB21" s="1"/>
    </row>
    <row r="22" spans="1:28" ht="12.75">
      <c r="A22" s="15" t="s">
        <v>25</v>
      </c>
      <c r="B22" s="23"/>
      <c r="C22" s="32"/>
      <c r="D22" s="51"/>
      <c r="E22" s="32">
        <f t="shared" si="4"/>
        <v>72000</v>
      </c>
      <c r="F22" s="40">
        <v>72000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2"/>
      <c r="R22" s="134"/>
      <c r="S22" s="58"/>
      <c r="T22" s="58"/>
      <c r="U22" s="58"/>
      <c r="V22" s="58"/>
      <c r="W22" s="1"/>
      <c r="X22" s="1"/>
      <c r="Y22" s="1"/>
      <c r="Z22" s="1"/>
      <c r="AA22" s="1"/>
      <c r="AB22" s="1"/>
    </row>
    <row r="23" spans="1:28" ht="12.75">
      <c r="A23" s="15" t="s">
        <v>26</v>
      </c>
      <c r="B23" s="23"/>
      <c r="C23" s="32"/>
      <c r="D23" s="49"/>
      <c r="E23" s="32">
        <f t="shared" si="4"/>
        <v>480</v>
      </c>
      <c r="F23" s="40">
        <v>480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2"/>
      <c r="R23" s="134"/>
      <c r="S23" s="58"/>
      <c r="T23" s="58"/>
      <c r="U23" s="58"/>
      <c r="V23" s="58"/>
      <c r="W23" s="1"/>
      <c r="X23" s="1"/>
      <c r="Y23" s="1"/>
      <c r="Z23" s="1"/>
      <c r="AA23" s="1"/>
      <c r="AB23" s="1"/>
    </row>
    <row r="24" spans="1:28" ht="12.75">
      <c r="A24" s="15" t="s">
        <v>27</v>
      </c>
      <c r="B24" s="23"/>
      <c r="C24" s="32"/>
      <c r="D24" s="51"/>
      <c r="E24" s="32">
        <f t="shared" si="4"/>
        <v>79849</v>
      </c>
      <c r="F24" s="40">
        <v>15784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134">
        <v>64065</v>
      </c>
      <c r="S24" s="58"/>
      <c r="T24" s="58"/>
      <c r="U24" s="58"/>
      <c r="V24" s="58"/>
      <c r="W24" s="1"/>
      <c r="X24" s="1"/>
      <c r="Y24" s="1"/>
      <c r="Z24" s="1"/>
      <c r="AA24" s="1"/>
      <c r="AB24" s="1"/>
    </row>
    <row r="25" spans="1:28" ht="12.75">
      <c r="A25" s="15" t="s">
        <v>97</v>
      </c>
      <c r="B25" s="23"/>
      <c r="C25" s="32"/>
      <c r="D25" s="51"/>
      <c r="E25" s="32">
        <f t="shared" si="4"/>
        <v>156866.87</v>
      </c>
      <c r="F25" s="40">
        <v>155866.87</v>
      </c>
      <c r="G25" s="40">
        <v>1000</v>
      </c>
      <c r="H25" s="40"/>
      <c r="I25" s="40"/>
      <c r="J25" s="40"/>
      <c r="K25" s="40"/>
      <c r="L25" s="40"/>
      <c r="M25" s="40"/>
      <c r="N25" s="40"/>
      <c r="O25" s="40"/>
      <c r="P25" s="40"/>
      <c r="Q25" s="32"/>
      <c r="R25" s="134"/>
      <c r="S25" s="58"/>
      <c r="T25" s="58"/>
      <c r="U25" s="58"/>
      <c r="V25" s="58"/>
      <c r="W25" s="1"/>
      <c r="X25" s="1"/>
      <c r="Y25" s="1"/>
      <c r="Z25" s="1"/>
      <c r="AA25" s="1"/>
      <c r="AB25" s="1"/>
    </row>
    <row r="26" spans="1:28" ht="12.75">
      <c r="A26" s="15" t="s">
        <v>98</v>
      </c>
      <c r="B26" s="23"/>
      <c r="C26" s="32"/>
      <c r="D26" s="51"/>
      <c r="E26" s="32">
        <f t="shared" si="4"/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2"/>
      <c r="R26" s="134"/>
      <c r="S26" s="58"/>
      <c r="T26" s="58"/>
      <c r="U26" s="58"/>
      <c r="V26" s="58"/>
      <c r="W26" s="1"/>
      <c r="X26" s="1"/>
      <c r="Y26" s="1"/>
      <c r="Z26" s="1"/>
      <c r="AA26" s="1"/>
      <c r="AB26" s="1"/>
    </row>
    <row r="27" spans="1:28" ht="12.75">
      <c r="A27" s="15" t="s">
        <v>99</v>
      </c>
      <c r="B27" s="23"/>
      <c r="C27" s="32"/>
      <c r="D27" s="51"/>
      <c r="E27" s="32">
        <f t="shared" si="4"/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2"/>
      <c r="R27" s="134"/>
      <c r="S27" s="58"/>
      <c r="T27" s="58"/>
      <c r="U27" s="58"/>
      <c r="V27" s="58"/>
      <c r="W27" s="1"/>
      <c r="X27" s="1"/>
      <c r="Y27" s="1"/>
      <c r="Z27" s="1"/>
      <c r="AA27" s="1"/>
      <c r="AB27" s="1"/>
    </row>
    <row r="28" spans="1:28" ht="12.75">
      <c r="A28" s="15" t="s">
        <v>100</v>
      </c>
      <c r="B28" s="23"/>
      <c r="C28" s="32"/>
      <c r="D28" s="51"/>
      <c r="E28" s="32">
        <f t="shared" si="4"/>
        <v>128587.4</v>
      </c>
      <c r="F28" s="40">
        <v>53447.5</v>
      </c>
      <c r="G28" s="40">
        <v>29845.4</v>
      </c>
      <c r="H28" s="40">
        <v>12051.25</v>
      </c>
      <c r="I28" s="40">
        <v>345.5</v>
      </c>
      <c r="J28" s="40">
        <v>7184.25</v>
      </c>
      <c r="K28" s="40">
        <v>12356</v>
      </c>
      <c r="L28" s="40"/>
      <c r="M28" s="40"/>
      <c r="N28" s="40"/>
      <c r="O28" s="40"/>
      <c r="P28" s="40"/>
      <c r="Q28" s="128"/>
      <c r="R28" s="134">
        <v>13357.5</v>
      </c>
      <c r="S28" s="58"/>
      <c r="T28" s="58"/>
      <c r="U28" s="58"/>
      <c r="V28" s="58"/>
      <c r="W28" s="1"/>
      <c r="X28" s="1"/>
      <c r="Y28" s="1"/>
      <c r="Z28" s="1"/>
      <c r="AA28" s="1"/>
      <c r="AB28" s="1"/>
    </row>
    <row r="29" spans="1:28" ht="12.75">
      <c r="A29" s="15" t="s">
        <v>101</v>
      </c>
      <c r="B29" s="23"/>
      <c r="C29" s="32"/>
      <c r="D29" s="49"/>
      <c r="E29" s="32">
        <f t="shared" si="4"/>
        <v>1000</v>
      </c>
      <c r="F29" s="40">
        <v>1000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28"/>
      <c r="R29" s="134"/>
      <c r="S29" s="58"/>
      <c r="T29" s="58"/>
      <c r="U29" s="58"/>
      <c r="V29" s="58"/>
      <c r="W29" s="1"/>
      <c r="X29" s="1"/>
      <c r="Y29" s="1"/>
      <c r="Z29" s="1"/>
      <c r="AA29" s="1"/>
      <c r="AB29" s="1"/>
    </row>
    <row r="30" spans="1:28" ht="12.75">
      <c r="A30" s="15" t="s">
        <v>102</v>
      </c>
      <c r="B30" s="23"/>
      <c r="C30" s="32"/>
      <c r="D30" s="51"/>
      <c r="E30" s="32">
        <f t="shared" si="4"/>
        <v>27803.5</v>
      </c>
      <c r="F30" s="40">
        <v>4374.5</v>
      </c>
      <c r="G30" s="40">
        <v>16880</v>
      </c>
      <c r="H30" s="40">
        <v>1755.5</v>
      </c>
      <c r="I30" s="40"/>
      <c r="J30" s="40">
        <v>1051.25</v>
      </c>
      <c r="K30" s="40">
        <v>3742.25</v>
      </c>
      <c r="L30" s="40"/>
      <c r="M30" s="40"/>
      <c r="N30" s="40"/>
      <c r="O30" s="40"/>
      <c r="P30" s="40"/>
      <c r="Q30" s="128"/>
      <c r="R30" s="134"/>
      <c r="S30" s="58"/>
      <c r="T30" s="58"/>
      <c r="U30" s="58"/>
      <c r="V30" s="58"/>
      <c r="W30" s="1"/>
      <c r="X30" s="1"/>
      <c r="Y30" s="1"/>
      <c r="Z30" s="1"/>
      <c r="AA30" s="1"/>
      <c r="AB30" s="1"/>
    </row>
    <row r="31" spans="1:28" ht="12.75">
      <c r="A31" s="15" t="s">
        <v>103</v>
      </c>
      <c r="B31" s="23"/>
      <c r="C31" s="32"/>
      <c r="D31" s="51"/>
      <c r="E31" s="32">
        <f t="shared" si="4"/>
        <v>862472</v>
      </c>
      <c r="F31" s="40">
        <f aca="true" t="shared" si="5" ref="F31:R31">SUM(F32:F35)</f>
        <v>700922</v>
      </c>
      <c r="G31" s="40">
        <f t="shared" si="5"/>
        <v>0</v>
      </c>
      <c r="H31" s="40">
        <f t="shared" si="5"/>
        <v>22300</v>
      </c>
      <c r="I31" s="40">
        <f t="shared" si="5"/>
        <v>0</v>
      </c>
      <c r="J31" s="40">
        <f t="shared" si="5"/>
        <v>15100</v>
      </c>
      <c r="K31" s="40">
        <f t="shared" si="5"/>
        <v>121150</v>
      </c>
      <c r="L31" s="40">
        <f t="shared" si="5"/>
        <v>0</v>
      </c>
      <c r="M31" s="40">
        <f t="shared" si="5"/>
        <v>0</v>
      </c>
      <c r="N31" s="40">
        <f t="shared" si="5"/>
        <v>0</v>
      </c>
      <c r="O31" s="40">
        <f t="shared" si="5"/>
        <v>0</v>
      </c>
      <c r="P31" s="40">
        <f t="shared" si="5"/>
        <v>0</v>
      </c>
      <c r="Q31" s="128">
        <f t="shared" si="5"/>
        <v>0</v>
      </c>
      <c r="R31" s="56">
        <f t="shared" si="5"/>
        <v>3000</v>
      </c>
      <c r="S31" s="59"/>
      <c r="T31" s="59"/>
      <c r="U31" s="59"/>
      <c r="V31" s="59"/>
      <c r="W31" s="1"/>
      <c r="X31" s="1"/>
      <c r="Y31" s="1"/>
      <c r="Z31" s="1"/>
      <c r="AA31" s="1"/>
      <c r="AB31" s="1"/>
    </row>
    <row r="32" spans="1:28" ht="12.75">
      <c r="A32" s="15" t="s">
        <v>104</v>
      </c>
      <c r="B32" s="23"/>
      <c r="C32" s="32"/>
      <c r="D32" s="49"/>
      <c r="E32" s="32">
        <f t="shared" si="4"/>
        <v>325120</v>
      </c>
      <c r="F32" s="40">
        <v>325120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28"/>
      <c r="R32" s="41"/>
      <c r="S32" s="58"/>
      <c r="T32" s="58"/>
      <c r="U32" s="58"/>
      <c r="V32" s="58"/>
      <c r="W32" s="1"/>
      <c r="X32" s="1"/>
      <c r="Y32" s="1"/>
      <c r="Z32" s="1"/>
      <c r="AA32" s="1"/>
      <c r="AB32" s="1"/>
    </row>
    <row r="33" spans="1:28" ht="12.75">
      <c r="A33" s="15" t="s">
        <v>28</v>
      </c>
      <c r="B33" s="23"/>
      <c r="C33" s="32"/>
      <c r="D33" s="49"/>
      <c r="E33" s="32">
        <f t="shared" si="4"/>
        <v>165600</v>
      </c>
      <c r="F33" s="40">
        <v>165600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28"/>
      <c r="R33" s="41"/>
      <c r="S33" s="58"/>
      <c r="T33" s="58"/>
      <c r="U33" s="58"/>
      <c r="V33" s="58"/>
      <c r="W33" s="1"/>
      <c r="X33" s="1"/>
      <c r="Y33" s="1"/>
      <c r="Z33" s="1"/>
      <c r="AA33" s="1"/>
      <c r="AB33" s="1"/>
    </row>
    <row r="34" spans="1:28" ht="12.75">
      <c r="A34" s="15" t="s">
        <v>29</v>
      </c>
      <c r="B34" s="23"/>
      <c r="C34" s="32"/>
      <c r="D34" s="49"/>
      <c r="E34" s="32">
        <f t="shared" si="4"/>
        <v>256450</v>
      </c>
      <c r="F34" s="40">
        <v>94900</v>
      </c>
      <c r="G34" s="40"/>
      <c r="H34" s="40">
        <v>22300</v>
      </c>
      <c r="I34" s="40"/>
      <c r="J34" s="40">
        <v>15100</v>
      </c>
      <c r="K34" s="40">
        <v>121150</v>
      </c>
      <c r="L34" s="40"/>
      <c r="M34" s="40"/>
      <c r="N34" s="40"/>
      <c r="O34" s="40"/>
      <c r="P34" s="40"/>
      <c r="Q34" s="128"/>
      <c r="R34" s="134">
        <v>3000</v>
      </c>
      <c r="S34" s="58"/>
      <c r="T34" s="58"/>
      <c r="U34" s="58"/>
      <c r="V34" s="58"/>
      <c r="W34" s="1"/>
      <c r="X34" s="1"/>
      <c r="Y34" s="1"/>
      <c r="Z34" s="1"/>
      <c r="AA34" s="1"/>
      <c r="AB34" s="1"/>
    </row>
    <row r="35" spans="1:28" ht="12.75">
      <c r="A35" s="15" t="s">
        <v>30</v>
      </c>
      <c r="B35" s="23"/>
      <c r="C35" s="32"/>
      <c r="D35" s="49"/>
      <c r="E35" s="32">
        <f t="shared" si="4"/>
        <v>115302</v>
      </c>
      <c r="F35" s="40">
        <v>115302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2"/>
      <c r="R35" s="41"/>
      <c r="S35" s="58"/>
      <c r="T35" s="58"/>
      <c r="U35" s="58"/>
      <c r="V35" s="58"/>
      <c r="W35" s="1"/>
      <c r="X35" s="1"/>
      <c r="Y35" s="1"/>
      <c r="Z35" s="1"/>
      <c r="AA35" s="1"/>
      <c r="AB35" s="1"/>
    </row>
    <row r="36" spans="1:28" ht="12.75">
      <c r="A36" s="15" t="s">
        <v>105</v>
      </c>
      <c r="B36" s="23"/>
      <c r="C36" s="32"/>
      <c r="D36" s="51"/>
      <c r="E36" s="32">
        <f t="shared" si="4"/>
        <v>8420</v>
      </c>
      <c r="F36" s="40">
        <v>8420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2"/>
      <c r="R36" s="41"/>
      <c r="S36" s="58"/>
      <c r="T36" s="58"/>
      <c r="U36" s="58"/>
      <c r="V36" s="58"/>
      <c r="W36" s="1"/>
      <c r="X36" s="1"/>
      <c r="Y36" s="1"/>
      <c r="Z36" s="1"/>
      <c r="AA36" s="1"/>
      <c r="AB36" s="1"/>
    </row>
    <row r="37" spans="1:28" ht="12.75">
      <c r="A37" s="15" t="s">
        <v>106</v>
      </c>
      <c r="B37" s="23"/>
      <c r="C37" s="32"/>
      <c r="D37" s="49"/>
      <c r="E37" s="32">
        <f t="shared" si="4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2"/>
      <c r="R37" s="41"/>
      <c r="S37" s="58"/>
      <c r="T37" s="58"/>
      <c r="U37" s="58"/>
      <c r="V37" s="58"/>
      <c r="W37" s="1"/>
      <c r="X37" s="1"/>
      <c r="Y37" s="1"/>
      <c r="Z37" s="1"/>
      <c r="AA37" s="1"/>
      <c r="AB37" s="1"/>
    </row>
    <row r="38" spans="1:25" ht="12.75">
      <c r="A38" s="15" t="s">
        <v>107</v>
      </c>
      <c r="B38" s="23"/>
      <c r="C38" s="32"/>
      <c r="D38" s="51"/>
      <c r="E38" s="32">
        <f t="shared" si="4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2"/>
      <c r="R38" s="41"/>
      <c r="S38" s="58"/>
      <c r="T38" s="58"/>
      <c r="U38" s="58"/>
      <c r="V38" s="58"/>
      <c r="W38" s="1"/>
      <c r="X38" s="1"/>
      <c r="Y38" s="1"/>
    </row>
    <row r="39" spans="1:25" ht="12.75">
      <c r="A39" s="15" t="s">
        <v>108</v>
      </c>
      <c r="B39" s="23"/>
      <c r="C39" s="32"/>
      <c r="D39" s="51"/>
      <c r="E39" s="32">
        <f t="shared" si="4"/>
        <v>14207</v>
      </c>
      <c r="F39" s="40">
        <v>14207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32"/>
      <c r="R39" s="41"/>
      <c r="S39" s="58"/>
      <c r="T39" s="58"/>
      <c r="U39" s="58"/>
      <c r="V39" s="58"/>
      <c r="W39" s="1"/>
      <c r="X39" s="1"/>
      <c r="Y39" s="1"/>
    </row>
    <row r="40" spans="1:25" ht="12.75">
      <c r="A40" s="19" t="s">
        <v>109</v>
      </c>
      <c r="B40" s="24"/>
      <c r="C40" s="34"/>
      <c r="D40" s="52"/>
      <c r="E40" s="32">
        <f>SUM(F40:W40)</f>
        <v>175273</v>
      </c>
      <c r="F40" s="42">
        <v>175273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34"/>
      <c r="R40" s="45"/>
      <c r="S40" s="58"/>
      <c r="T40" s="58"/>
      <c r="U40" s="58"/>
      <c r="V40" s="58"/>
      <c r="W40" s="1"/>
      <c r="X40" s="1"/>
      <c r="Y40" s="1"/>
    </row>
    <row r="41" spans="1:25" ht="12.75">
      <c r="A41" s="19" t="s">
        <v>110</v>
      </c>
      <c r="B41" s="24"/>
      <c r="C41" s="34"/>
      <c r="D41" s="52"/>
      <c r="E41" s="32">
        <f>SUM(F41:W41)</f>
        <v>175273</v>
      </c>
      <c r="F41" s="42">
        <v>175273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34"/>
      <c r="R41" s="45"/>
      <c r="S41" s="58"/>
      <c r="T41" s="58"/>
      <c r="U41" s="58"/>
      <c r="V41" s="58"/>
      <c r="W41" s="1"/>
      <c r="X41" s="1"/>
      <c r="Y41" s="1"/>
    </row>
    <row r="42" spans="1:25" ht="12.75">
      <c r="A42" s="19" t="s">
        <v>111</v>
      </c>
      <c r="B42" s="24"/>
      <c r="C42" s="34"/>
      <c r="D42" s="52"/>
      <c r="E42" s="32">
        <f>SUM(F42:W42)</f>
        <v>4646</v>
      </c>
      <c r="F42" s="42">
        <v>4646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34"/>
      <c r="R42" s="45"/>
      <c r="S42" s="58"/>
      <c r="T42" s="58"/>
      <c r="U42" s="58"/>
      <c r="V42" s="58"/>
      <c r="W42" s="1"/>
      <c r="X42" s="1"/>
      <c r="Y42" s="1"/>
    </row>
    <row r="43" spans="1:25" ht="13.5" thickBot="1">
      <c r="A43" s="19" t="s">
        <v>112</v>
      </c>
      <c r="B43" s="24"/>
      <c r="C43" s="34"/>
      <c r="D43" s="52"/>
      <c r="E43" s="34">
        <f>SUM(F43:W43)</f>
        <v>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4"/>
      <c r="R43" s="45"/>
      <c r="S43" s="58"/>
      <c r="T43" s="58"/>
      <c r="U43" s="58"/>
      <c r="V43" s="58"/>
      <c r="W43" s="1"/>
      <c r="X43" s="1"/>
      <c r="Y43" s="1"/>
    </row>
    <row r="44" spans="1:25" ht="13.5" thickBot="1">
      <c r="A44" s="144"/>
      <c r="B44" s="145"/>
      <c r="C44" s="146"/>
      <c r="D44" s="147"/>
      <c r="E44" s="146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6"/>
      <c r="R44" s="149"/>
      <c r="S44" s="58"/>
      <c r="T44" s="58"/>
      <c r="U44" s="58"/>
      <c r="V44" s="58"/>
      <c r="W44" s="1"/>
      <c r="X44" s="1"/>
      <c r="Y44" s="1"/>
    </row>
    <row r="45" spans="1:25" ht="13.5" thickBot="1">
      <c r="A45" s="16" t="s">
        <v>113</v>
      </c>
      <c r="B45" s="26"/>
      <c r="C45" s="36"/>
      <c r="D45" s="54"/>
      <c r="E45" s="30">
        <f aca="true" t="shared" si="6" ref="E45:R45">SUM(E15:E31,E37:E39,E42:E43)</f>
        <v>1838525.27</v>
      </c>
      <c r="F45" s="30">
        <f t="shared" si="6"/>
        <v>1499462.37</v>
      </c>
      <c r="G45" s="30">
        <f t="shared" si="6"/>
        <v>47725.4</v>
      </c>
      <c r="H45" s="30">
        <f t="shared" si="6"/>
        <v>36106.75</v>
      </c>
      <c r="I45" s="30">
        <f t="shared" si="6"/>
        <v>345.5</v>
      </c>
      <c r="J45" s="30">
        <f t="shared" si="6"/>
        <v>23335.5</v>
      </c>
      <c r="K45" s="30">
        <f t="shared" si="6"/>
        <v>137248.25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7">
        <f t="shared" si="6"/>
        <v>94301.5</v>
      </c>
      <c r="S45" s="58"/>
      <c r="T45" s="58"/>
      <c r="U45" s="58"/>
      <c r="V45" s="58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SLK za 1-4.Q 2007 za SLK 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Sukromny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Kozdon</dc:creator>
  <cp:keywords/>
  <dc:description/>
  <cp:lastModifiedBy>Mima</cp:lastModifiedBy>
  <cp:lastPrinted>2008-04-03T09:27:38Z</cp:lastPrinted>
  <dcterms:created xsi:type="dcterms:W3CDTF">2004-07-30T08:01:30Z</dcterms:created>
  <dcterms:modified xsi:type="dcterms:W3CDTF">2008-05-14T06:46:09Z</dcterms:modified>
  <cp:category/>
  <cp:version/>
  <cp:contentType/>
  <cp:contentStatus/>
</cp:coreProperties>
</file>