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LK" sheetId="1" r:id="rId1"/>
    <sheet name="R" sheetId="2" r:id="rId2"/>
    <sheet name="RA" sheetId="3" r:id="rId3"/>
    <sheet name="RB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<sst xmlns="http://schemas.openxmlformats.org/spreadsheetml/2006/main" count="713" uniqueCount="128">
  <si>
    <t>TABUĽKA č. A</t>
  </si>
  <si>
    <t>SKUTOČNÉ</t>
  </si>
  <si>
    <t>ROČNÝ</t>
  </si>
  <si>
    <t>ROZPOČET</t>
  </si>
  <si>
    <t>PRÍJ./NÁKL.</t>
  </si>
  <si>
    <t>číslovanie stĺpcov</t>
  </si>
  <si>
    <t>%</t>
  </si>
  <si>
    <t>pln.</t>
  </si>
  <si>
    <t>Celkom</t>
  </si>
  <si>
    <t>z toho :</t>
  </si>
  <si>
    <t>Zhrom.del</t>
  </si>
  <si>
    <t>Prezident</t>
  </si>
  <si>
    <t>Prezidium</t>
  </si>
  <si>
    <t>KV RLK</t>
  </si>
  <si>
    <t>ČR RLK</t>
  </si>
  <si>
    <t>VÝNOSY CELKOM,z toho:</t>
  </si>
  <si>
    <t>a) za členské príspevky</t>
  </si>
  <si>
    <t>HV</t>
  </si>
  <si>
    <t>NÁKLADY CELKOM,z toho:</t>
  </si>
  <si>
    <t>a) energia</t>
  </si>
  <si>
    <t>b) spotrebný materiál</t>
  </si>
  <si>
    <t>c) obstaranie DDHM a DDNM</t>
  </si>
  <si>
    <t>e) telekomunikačné poplatky</t>
  </si>
  <si>
    <t>f) poštovné</t>
  </si>
  <si>
    <t>g) právne služby</t>
  </si>
  <si>
    <t>h) ekonomické služby</t>
  </si>
  <si>
    <t>i) poistenie a dane</t>
  </si>
  <si>
    <t>j) iné služby</t>
  </si>
  <si>
    <t xml:space="preserve">               dohody podľa ZP</t>
  </si>
  <si>
    <t xml:space="preserve">              náhr.str.času-funkc.</t>
  </si>
  <si>
    <t xml:space="preserve">              odv.do poist.fondov</t>
  </si>
  <si>
    <t>d) opravy a údržba</t>
  </si>
  <si>
    <t>SLK</t>
  </si>
  <si>
    <t>Rada SLK</t>
  </si>
  <si>
    <t>Stredisko: 900 SLK</t>
  </si>
  <si>
    <t>Sekret.</t>
  </si>
  <si>
    <t>KV SLK</t>
  </si>
  <si>
    <t>ČR SLK</t>
  </si>
  <si>
    <t>Red.R.SLK</t>
  </si>
  <si>
    <t>Funk.SLK</t>
  </si>
  <si>
    <t>TK SLK</t>
  </si>
  <si>
    <t>SOZ</t>
  </si>
  <si>
    <t>Zdaň.čin.</t>
  </si>
  <si>
    <t>LEONARDO</t>
  </si>
  <si>
    <t>SSPvSLK</t>
  </si>
  <si>
    <t>VÝBORY</t>
  </si>
  <si>
    <t>AutoDop</t>
  </si>
  <si>
    <t>OS</t>
  </si>
  <si>
    <t>Stredisko: 100 RLK BA</t>
  </si>
  <si>
    <t>RLK BA</t>
  </si>
  <si>
    <t>Rada RLK</t>
  </si>
  <si>
    <t>Red.R.RLK</t>
  </si>
  <si>
    <t>Funk.RLK</t>
  </si>
  <si>
    <t>TK RLK</t>
  </si>
  <si>
    <t>Stredisko: 200 RLK TT</t>
  </si>
  <si>
    <t>RLK TT</t>
  </si>
  <si>
    <t>Stredisko: 300 RLK TN</t>
  </si>
  <si>
    <t>RLK TN</t>
  </si>
  <si>
    <t>Stredisko: 400 RLK NR</t>
  </si>
  <si>
    <t>RLK NR</t>
  </si>
  <si>
    <t>Stredisko: 500 RLK ZA</t>
  </si>
  <si>
    <t>RLK ZA</t>
  </si>
  <si>
    <t>Stredisko: 600 RLK BB</t>
  </si>
  <si>
    <t>RLK BB</t>
  </si>
  <si>
    <t>Stredisko: 700 RLK PR</t>
  </si>
  <si>
    <t>RLK PR</t>
  </si>
  <si>
    <t>Stredisko: 800 RLK KE</t>
  </si>
  <si>
    <t>RLK KE</t>
  </si>
  <si>
    <t>Konzilium</t>
  </si>
  <si>
    <t>2=4 až 12</t>
  </si>
  <si>
    <t>VýborEL</t>
  </si>
  <si>
    <t>VýborVL</t>
  </si>
  <si>
    <t>MasMaL</t>
  </si>
  <si>
    <t>Vzdel</t>
  </si>
  <si>
    <t>Etika</t>
  </si>
  <si>
    <t>TransaFi</t>
  </si>
  <si>
    <t>HodPaSP</t>
  </si>
  <si>
    <t>Kvalitu</t>
  </si>
  <si>
    <t>Spol.MVO</t>
  </si>
  <si>
    <t>Et.Kom</t>
  </si>
  <si>
    <t>Výbory</t>
  </si>
  <si>
    <t>Odborné sekcie</t>
  </si>
  <si>
    <t>e) finančné príjmy-úroky</t>
  </si>
  <si>
    <t>b) z poplatkov za služby-licencie</t>
  </si>
  <si>
    <t>e) finančné príjmy(úroky)</t>
  </si>
  <si>
    <t>c) za system kvality</t>
  </si>
  <si>
    <t>d) prijmy z inzercie a reklamy</t>
  </si>
  <si>
    <t>c) za systém kvality</t>
  </si>
  <si>
    <t>d) príjmy z inzercie a reklamy</t>
  </si>
  <si>
    <t>f) ostat.prijmy(akt.reg.,reg.popl.)</t>
  </si>
  <si>
    <t xml:space="preserve">    jj ) nájomné (len RLK)</t>
  </si>
  <si>
    <t xml:space="preserve">    jj)poistenie GENERALI</t>
  </si>
  <si>
    <t xml:space="preserve">    jj) za posd.proj.kvality</t>
  </si>
  <si>
    <t>k)cestovné,náhr.výdavkov</t>
  </si>
  <si>
    <t>l) vzdelávacie akcie</t>
  </si>
  <si>
    <t>m) reprezentačné</t>
  </si>
  <si>
    <t>n) osobné náklady súčtom:</t>
  </si>
  <si>
    <t xml:space="preserve">   z toho: mzdy pracovnikov</t>
  </si>
  <si>
    <t>o) odpisy</t>
  </si>
  <si>
    <t>p) informač.služby,vyd.časopisu</t>
  </si>
  <si>
    <t>r) propag.čin.a public relations</t>
  </si>
  <si>
    <t>s) iné prevádzkové náklady</t>
  </si>
  <si>
    <t xml:space="preserve">    ss)tvorba rezervného fondu</t>
  </si>
  <si>
    <t xml:space="preserve">    ss)tvorba podporného fondu</t>
  </si>
  <si>
    <t>t) finančné náklady</t>
  </si>
  <si>
    <t>u) na činnosť odborných sekcií</t>
  </si>
  <si>
    <t>Finančné výdaje bez r.: o, ss</t>
  </si>
  <si>
    <t>predpokl. počtu úhrad členského</t>
  </si>
  <si>
    <t>ZahrSp</t>
  </si>
  <si>
    <t>VedRa</t>
  </si>
  <si>
    <t>Plan.kvality</t>
  </si>
  <si>
    <t>SEKCIA</t>
  </si>
  <si>
    <t>Etická K</t>
  </si>
  <si>
    <t>Voľby</t>
  </si>
  <si>
    <t>Snem</t>
  </si>
  <si>
    <t>a) za členské príspevky 2008</t>
  </si>
  <si>
    <t>b) z poplatkov za licencie 2008</t>
  </si>
  <si>
    <t xml:space="preserve">    aa) člen.prisp. r. 2005-06-07</t>
  </si>
  <si>
    <t xml:space="preserve">  aa) člen.prisp.r.2005-06-07</t>
  </si>
  <si>
    <t>1=2 až 22</t>
  </si>
  <si>
    <t>1=2 až 13</t>
  </si>
  <si>
    <t>1=2 až 19</t>
  </si>
  <si>
    <t>1=2 až 16</t>
  </si>
  <si>
    <t>1=2 až 17</t>
  </si>
  <si>
    <t>Plan KVAL</t>
  </si>
  <si>
    <t>Sek.FBLR</t>
  </si>
  <si>
    <t>Račianska</t>
  </si>
  <si>
    <t>Sek.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</si>
</sst>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2"/>
      <name val="Arial CE"/>
      <family val="2"/>
    </font>
    <font>
      <sz val="2"/>
      <color indexed="9"/>
      <name val="Arial CE"/>
      <family val="2"/>
    </font>
    <font>
      <sz val="2"/>
      <name val="Arial CE"/>
      <family val="2"/>
    </font>
    <font>
      <b/>
      <sz val="8"/>
      <color indexed="5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16" borderId="11" xfId="0" applyNumberFormat="1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16" borderId="29" xfId="0" applyNumberFormat="1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16" borderId="16" xfId="0" applyNumberFormat="1" applyFont="1" applyFill="1" applyBorder="1" applyAlignment="1">
      <alignment/>
    </xf>
    <xf numFmtId="2" fontId="2" fillId="16" borderId="35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42" xfId="0" applyBorder="1" applyAlignment="1">
      <alignment/>
    </xf>
    <xf numFmtId="0" fontId="6" fillId="0" borderId="12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16" borderId="48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2" fillId="16" borderId="15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47" xfId="0" applyFont="1" applyFill="1" applyBorder="1" applyAlignment="1">
      <alignment horizontal="center"/>
    </xf>
    <xf numFmtId="2" fontId="1" fillId="0" borderId="3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16" borderId="11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1" fillId="24" borderId="12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2" fontId="11" fillId="24" borderId="13" xfId="0" applyNumberFormat="1" applyFont="1" applyFill="1" applyBorder="1" applyAlignment="1">
      <alignment/>
    </xf>
    <xf numFmtId="1" fontId="12" fillId="24" borderId="13" xfId="0" applyNumberFormat="1" applyFont="1" applyFill="1" applyBorder="1" applyAlignment="1">
      <alignment/>
    </xf>
    <xf numFmtId="2" fontId="13" fillId="24" borderId="13" xfId="0" applyNumberFormat="1" applyFont="1" applyFill="1" applyBorder="1" applyAlignment="1">
      <alignment/>
    </xf>
    <xf numFmtId="2" fontId="11" fillId="24" borderId="34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2" fontId="2" fillId="24" borderId="26" xfId="0" applyNumberFormat="1" applyFont="1" applyFill="1" applyBorder="1" applyAlignment="1">
      <alignment/>
    </xf>
    <xf numFmtId="1" fontId="3" fillId="24" borderId="26" xfId="0" applyNumberFormat="1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2" fontId="2" fillId="24" borderId="33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2" fontId="2" fillId="24" borderId="13" xfId="0" applyNumberFormat="1" applyFont="1" applyFill="1" applyBorder="1" applyAlignment="1">
      <alignment/>
    </xf>
    <xf numFmtId="1" fontId="3" fillId="24" borderId="13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2" fontId="2" fillId="24" borderId="34" xfId="0" applyNumberFormat="1" applyFont="1" applyFill="1" applyBorder="1" applyAlignment="1">
      <alignment/>
    </xf>
    <xf numFmtId="2" fontId="1" fillId="24" borderId="34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24" borderId="39" xfId="0" applyFont="1" applyFill="1" applyBorder="1" applyAlignment="1">
      <alignment/>
    </xf>
    <xf numFmtId="3" fontId="8" fillId="24" borderId="36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2" fontId="1" fillId="0" borderId="3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1" fillId="24" borderId="40" xfId="0" applyNumberFormat="1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11" fillId="24" borderId="40" xfId="0" applyNumberFormat="1" applyFont="1" applyFill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2" fillId="24" borderId="51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7" fillId="16" borderId="11" xfId="0" applyNumberFormat="1" applyFont="1" applyFill="1" applyBorder="1" applyAlignment="1">
      <alignment/>
    </xf>
    <xf numFmtId="4" fontId="9" fillId="16" borderId="11" xfId="0" applyNumberFormat="1" applyFont="1" applyFill="1" applyBorder="1" applyAlignment="1">
      <alignment/>
    </xf>
    <xf numFmtId="4" fontId="2" fillId="16" borderId="11" xfId="0" applyNumberFormat="1" applyFont="1" applyFill="1" applyBorder="1" applyAlignment="1">
      <alignment/>
    </xf>
    <xf numFmtId="4" fontId="2" fillId="16" borderId="29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7" fillId="24" borderId="36" xfId="0" applyNumberFormat="1" applyFont="1" applyFill="1" applyBorder="1" applyAlignment="1">
      <alignment/>
    </xf>
    <xf numFmtId="4" fontId="10" fillId="24" borderId="36" xfId="0" applyNumberFormat="1" applyFont="1" applyFill="1" applyBorder="1" applyAlignment="1">
      <alignment/>
    </xf>
    <xf numFmtId="4" fontId="2" fillId="24" borderId="36" xfId="0" applyNumberFormat="1" applyFont="1" applyFill="1" applyBorder="1" applyAlignment="1">
      <alignment/>
    </xf>
    <xf numFmtId="4" fontId="1" fillId="24" borderId="36" xfId="0" applyNumberFormat="1" applyFont="1" applyFill="1" applyBorder="1" applyAlignment="1">
      <alignment/>
    </xf>
    <xf numFmtId="4" fontId="1" fillId="24" borderId="47" xfId="0" applyNumberFormat="1" applyFont="1" applyFill="1" applyBorder="1" applyAlignment="1">
      <alignment/>
    </xf>
    <xf numFmtId="4" fontId="14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tabSelected="1" zoomScalePageLayoutView="0" workbookViewId="0" topLeftCell="A25">
      <selection activeCell="R17" sqref="R17"/>
    </sheetView>
  </sheetViews>
  <sheetFormatPr defaultColWidth="9.00390625" defaultRowHeight="12.75"/>
  <cols>
    <col min="1" max="1" width="23.75390625" style="0" customWidth="1"/>
    <col min="2" max="3" width="12.75390625" style="0" customWidth="1"/>
    <col min="4" max="4" width="7.75390625" style="0" customWidth="1"/>
    <col min="5" max="5" width="1.75390625" style="0" customWidth="1"/>
    <col min="6" max="6" width="10.875" style="0" customWidth="1"/>
    <col min="7" max="7" width="10.25390625" style="0" customWidth="1"/>
    <col min="8" max="8" width="10.00390625" style="0" customWidth="1"/>
    <col min="9" max="10" width="10.25390625" style="0" customWidth="1"/>
    <col min="11" max="11" width="10.375" style="0" customWidth="1"/>
    <col min="12" max="14" width="10.25390625" style="0" customWidth="1"/>
    <col min="15" max="15" width="9.75390625" style="0" customWidth="1"/>
    <col min="16" max="16" width="0.875" style="0" customWidth="1"/>
    <col min="17" max="17" width="9.75390625" style="0" customWidth="1"/>
  </cols>
  <sheetData>
    <row r="1" ht="13.5" thickBot="1"/>
    <row r="2" spans="1:26" ht="12.75">
      <c r="A2" s="5" t="s">
        <v>0</v>
      </c>
      <c r="B2" s="6" t="s">
        <v>2</v>
      </c>
      <c r="C2" s="6" t="s">
        <v>1</v>
      </c>
      <c r="D2" s="7" t="s">
        <v>6</v>
      </c>
      <c r="E2" s="8"/>
      <c r="F2" s="6" t="s">
        <v>32</v>
      </c>
      <c r="G2" s="6" t="s">
        <v>49</v>
      </c>
      <c r="H2" s="6" t="s">
        <v>55</v>
      </c>
      <c r="I2" s="6" t="s">
        <v>57</v>
      </c>
      <c r="J2" s="6" t="s">
        <v>59</v>
      </c>
      <c r="K2" s="6" t="s">
        <v>61</v>
      </c>
      <c r="L2" s="6" t="s">
        <v>63</v>
      </c>
      <c r="M2" s="6" t="s">
        <v>65</v>
      </c>
      <c r="N2" s="93" t="s">
        <v>67</v>
      </c>
      <c r="O2" s="90"/>
      <c r="P2" s="90"/>
      <c r="Q2" s="90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9"/>
      <c r="B3" s="10" t="s">
        <v>3</v>
      </c>
      <c r="C3" s="10" t="s">
        <v>4</v>
      </c>
      <c r="D3" s="11" t="s">
        <v>7</v>
      </c>
      <c r="E3" s="12"/>
      <c r="F3" s="10">
        <v>900</v>
      </c>
      <c r="G3" s="10">
        <v>100</v>
      </c>
      <c r="H3" s="10">
        <v>200</v>
      </c>
      <c r="I3" s="10">
        <v>300</v>
      </c>
      <c r="J3" s="10">
        <v>400</v>
      </c>
      <c r="K3" s="10">
        <v>500</v>
      </c>
      <c r="L3" s="10">
        <v>600</v>
      </c>
      <c r="M3" s="10">
        <v>700</v>
      </c>
      <c r="N3" s="94">
        <v>800</v>
      </c>
      <c r="O3" s="90"/>
      <c r="P3" s="90"/>
      <c r="Q3" s="90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2" t="s">
        <v>5</v>
      </c>
      <c r="B4" s="3">
        <v>1</v>
      </c>
      <c r="C4" s="3" t="s">
        <v>69</v>
      </c>
      <c r="D4" s="4">
        <v>3</v>
      </c>
      <c r="E4" s="3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27">
        <v>12</v>
      </c>
      <c r="O4" s="89"/>
      <c r="P4" s="89"/>
      <c r="Q4" s="89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154" t="s">
        <v>107</v>
      </c>
      <c r="B5" s="158"/>
      <c r="C5" s="158"/>
      <c r="D5" s="156"/>
      <c r="E5" s="155"/>
      <c r="F5" s="155"/>
      <c r="G5" s="155">
        <v>1600</v>
      </c>
      <c r="H5" s="155">
        <v>1000</v>
      </c>
      <c r="I5" s="155">
        <v>1100</v>
      </c>
      <c r="J5" s="155">
        <v>1200</v>
      </c>
      <c r="K5" s="155">
        <v>1100</v>
      </c>
      <c r="L5" s="155">
        <v>1000</v>
      </c>
      <c r="M5" s="155">
        <v>1250</v>
      </c>
      <c r="N5" s="157">
        <v>1750</v>
      </c>
      <c r="O5" s="89"/>
      <c r="P5" s="89"/>
      <c r="Q5" s="89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11" t="s">
        <v>15</v>
      </c>
      <c r="B6" s="130">
        <f>SUM(B7:B13)</f>
        <v>37220000</v>
      </c>
      <c r="C6" s="176">
        <f>SUM(C7:C13)</f>
        <v>41178080.830000006</v>
      </c>
      <c r="D6" s="177">
        <f aca="true" t="shared" si="0" ref="D6:D13">C6/B6*100</f>
        <v>110.63428487372381</v>
      </c>
      <c r="E6" s="178"/>
      <c r="F6" s="178">
        <f>SUM(F7:F13)</f>
        <v>20129588.320000004</v>
      </c>
      <c r="G6" s="178">
        <f aca="true" t="shared" si="1" ref="G6:M6">SUM(G7:G13)</f>
        <v>4434860.08</v>
      </c>
      <c r="H6" s="178">
        <f t="shared" si="1"/>
        <v>1520193.76</v>
      </c>
      <c r="I6" s="178">
        <f t="shared" si="1"/>
        <v>1763399.86</v>
      </c>
      <c r="J6" s="178">
        <f t="shared" si="1"/>
        <v>2189466.4</v>
      </c>
      <c r="K6" s="178">
        <f t="shared" si="1"/>
        <v>2482940.94</v>
      </c>
      <c r="L6" s="178">
        <f t="shared" si="1"/>
        <v>2351300.09</v>
      </c>
      <c r="M6" s="178">
        <f t="shared" si="1"/>
        <v>2575830.2</v>
      </c>
      <c r="N6" s="179">
        <f>SUM(N7:N13)</f>
        <v>3730501.18</v>
      </c>
      <c r="O6" s="60"/>
      <c r="P6" s="60"/>
      <c r="Q6" s="60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4" t="s">
        <v>16</v>
      </c>
      <c r="B7" s="120">
        <v>27600000</v>
      </c>
      <c r="C7" s="180">
        <f aca="true" t="shared" si="2" ref="C7:C13">SUM(F7:N7)</f>
        <v>28513145.6</v>
      </c>
      <c r="D7" s="181">
        <f t="shared" si="0"/>
        <v>103.30849855072464</v>
      </c>
      <c r="E7" s="182"/>
      <c r="F7" s="183">
        <f>R!$E$6</f>
        <v>13707418.6</v>
      </c>
      <c r="G7" s="183">
        <f>'R1'!$E$6</f>
        <v>2564570</v>
      </c>
      <c r="H7" s="183">
        <f>'R2'!$E$6</f>
        <v>1219686</v>
      </c>
      <c r="I7" s="183">
        <f>'R3'!$E$6</f>
        <v>1378510</v>
      </c>
      <c r="J7" s="183">
        <f>'R4'!$E$6</f>
        <v>1743108</v>
      </c>
      <c r="K7" s="183">
        <f>'R5'!$E$6</f>
        <v>1777405</v>
      </c>
      <c r="L7" s="183">
        <f>'R6'!$E$6</f>
        <v>1643783</v>
      </c>
      <c r="M7" s="183">
        <f>'R7'!$E$6</f>
        <v>1939845</v>
      </c>
      <c r="N7" s="184">
        <f>'R8'!$E$6</f>
        <v>2538820</v>
      </c>
      <c r="O7" s="91"/>
      <c r="P7" s="91"/>
      <c r="Q7" s="60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5" t="s">
        <v>117</v>
      </c>
      <c r="B8" s="121">
        <v>4000000</v>
      </c>
      <c r="C8" s="185">
        <f>SUM(F8:N8)</f>
        <v>7953926.5</v>
      </c>
      <c r="D8" s="186">
        <f>C9/B8*100</f>
        <v>43.974999999999994</v>
      </c>
      <c r="E8" s="187"/>
      <c r="F8" s="188">
        <f>R!$E$7</f>
        <v>3339306.5</v>
      </c>
      <c r="G8" s="188">
        <f>'R1'!$E$7</f>
        <v>1422400</v>
      </c>
      <c r="H8" s="188">
        <f>'R2'!$E$7</f>
        <v>213905</v>
      </c>
      <c r="I8" s="188">
        <f>'R3'!$E$7</f>
        <v>274245</v>
      </c>
      <c r="J8" s="188">
        <f>'R4'!$E$7</f>
        <v>327175</v>
      </c>
      <c r="K8" s="188">
        <f>'R5'!$E$7</f>
        <v>492080</v>
      </c>
      <c r="L8" s="188">
        <f>'R6'!$E$7</f>
        <v>444760</v>
      </c>
      <c r="M8" s="188">
        <f>'R7'!$E$7</f>
        <v>531630</v>
      </c>
      <c r="N8" s="189">
        <f>'R8'!$E$7</f>
        <v>908425</v>
      </c>
      <c r="O8" s="91"/>
      <c r="P8" s="91"/>
      <c r="Q8" s="60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5" t="s">
        <v>83</v>
      </c>
      <c r="B9" s="121">
        <v>2500000</v>
      </c>
      <c r="C9" s="185">
        <f>SUM(F9:N9)</f>
        <v>1759000</v>
      </c>
      <c r="D9" s="190">
        <f t="shared" si="0"/>
        <v>70.36</v>
      </c>
      <c r="E9" s="187"/>
      <c r="F9" s="188">
        <f>R!$E$8</f>
        <v>854000</v>
      </c>
      <c r="G9" s="188">
        <f>'R1'!$E$8</f>
        <v>168500</v>
      </c>
      <c r="H9" s="188">
        <f>'R2'!$E$8</f>
        <v>77500</v>
      </c>
      <c r="I9" s="188">
        <f>'R3'!$E$8</f>
        <v>109000</v>
      </c>
      <c r="J9" s="188">
        <f>'R4'!$E$8</f>
        <v>108000</v>
      </c>
      <c r="K9" s="188">
        <f>'R5'!$E$8</f>
        <v>115000</v>
      </c>
      <c r="L9" s="188">
        <f>'R6'!$E$8</f>
        <v>99000</v>
      </c>
      <c r="M9" s="188">
        <f>'R7'!$E$8</f>
        <v>96000</v>
      </c>
      <c r="N9" s="189">
        <f>'R8'!$E$8</f>
        <v>132000</v>
      </c>
      <c r="O9" s="91"/>
      <c r="P9" s="91"/>
      <c r="Q9" s="60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5" t="s">
        <v>87</v>
      </c>
      <c r="B10" s="121">
        <v>1000000</v>
      </c>
      <c r="C10" s="185">
        <f t="shared" si="2"/>
        <v>14600</v>
      </c>
      <c r="D10" s="190">
        <f t="shared" si="0"/>
        <v>1.46</v>
      </c>
      <c r="E10" s="187"/>
      <c r="F10" s="188">
        <f>R!$E$9</f>
        <v>14600</v>
      </c>
      <c r="G10" s="188">
        <f>'R1'!$E$9</f>
        <v>0</v>
      </c>
      <c r="H10" s="188">
        <f>'R2'!$E$9</f>
        <v>0</v>
      </c>
      <c r="I10" s="188">
        <f>'R3'!$E$9</f>
        <v>0</v>
      </c>
      <c r="J10" s="188">
        <f>'R4'!$E$9</f>
        <v>0</v>
      </c>
      <c r="K10" s="188">
        <f>'R5'!$E$9</f>
        <v>0</v>
      </c>
      <c r="L10" s="188">
        <f>'R6'!$E$9</f>
        <v>0</v>
      </c>
      <c r="M10" s="188">
        <f>'R7'!$E$9</f>
        <v>0</v>
      </c>
      <c r="N10" s="189">
        <f>'R8'!$E$9</f>
        <v>0</v>
      </c>
      <c r="O10" s="91"/>
      <c r="P10" s="91"/>
      <c r="Q10" s="6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5" t="s">
        <v>88</v>
      </c>
      <c r="B11" s="121">
        <v>100000</v>
      </c>
      <c r="C11" s="185">
        <f t="shared" si="2"/>
        <v>0</v>
      </c>
      <c r="D11" s="186">
        <f t="shared" si="0"/>
        <v>0</v>
      </c>
      <c r="E11" s="187"/>
      <c r="F11" s="188">
        <f>R!$E$10</f>
        <v>0</v>
      </c>
      <c r="G11" s="188">
        <f>'R1'!$E$10</f>
        <v>0</v>
      </c>
      <c r="H11" s="188">
        <f>'R2'!$E$10</f>
        <v>0</v>
      </c>
      <c r="I11" s="188">
        <f>'R3'!$E$10</f>
        <v>0</v>
      </c>
      <c r="J11" s="188">
        <f>'R4'!$E$10</f>
        <v>0</v>
      </c>
      <c r="K11" s="188">
        <f>'R5'!$E$10</f>
        <v>0</v>
      </c>
      <c r="L11" s="188">
        <f>'R6'!$E$10</f>
        <v>0</v>
      </c>
      <c r="M11" s="188">
        <f>'R7'!$E$10</f>
        <v>0</v>
      </c>
      <c r="N11" s="189">
        <f>'R8'!$E$10</f>
        <v>0</v>
      </c>
      <c r="O11" s="91"/>
      <c r="P11" s="91"/>
      <c r="Q11" s="6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5" t="s">
        <v>82</v>
      </c>
      <c r="B12" s="121">
        <v>1000000</v>
      </c>
      <c r="C12" s="185">
        <f t="shared" si="2"/>
        <v>1072063.3800000001</v>
      </c>
      <c r="D12" s="190">
        <f t="shared" si="0"/>
        <v>107.20633800000002</v>
      </c>
      <c r="E12" s="187"/>
      <c r="F12" s="188">
        <f>R!$E$11</f>
        <v>429365.17</v>
      </c>
      <c r="G12" s="188">
        <f>'R1'!$E$11</f>
        <v>278985.38</v>
      </c>
      <c r="H12" s="188">
        <f>'R2'!$E$11</f>
        <v>822.76</v>
      </c>
      <c r="I12" s="188">
        <f>'R3'!$E$11</f>
        <v>1644.86</v>
      </c>
      <c r="J12" s="188">
        <f>'R4'!$E$11</f>
        <v>9681.8</v>
      </c>
      <c r="K12" s="188">
        <f>'R5'!$E$11</f>
        <v>66455.94</v>
      </c>
      <c r="L12" s="188">
        <f>'R6'!$E$11</f>
        <v>130589.09</v>
      </c>
      <c r="M12" s="188">
        <f>'R7'!$E$11</f>
        <v>6855.2</v>
      </c>
      <c r="N12" s="189">
        <f>'R8'!$E$11</f>
        <v>147663.18</v>
      </c>
      <c r="O12" s="91"/>
      <c r="P12" s="91"/>
      <c r="Q12" s="60"/>
      <c r="R12" s="1"/>
      <c r="S12" s="1"/>
      <c r="T12" s="1"/>
      <c r="U12" s="1"/>
      <c r="V12" s="1"/>
      <c r="W12" s="1"/>
      <c r="X12" s="1"/>
      <c r="Y12" s="1"/>
      <c r="Z12" s="1"/>
    </row>
    <row r="13" spans="1:26" ht="13.5" thickBot="1">
      <c r="A13" s="19" t="s">
        <v>89</v>
      </c>
      <c r="B13" s="122">
        <v>1020000</v>
      </c>
      <c r="C13" s="185">
        <f t="shared" si="2"/>
        <v>1865345.35</v>
      </c>
      <c r="D13" s="190">
        <f t="shared" si="0"/>
        <v>182.87699509803923</v>
      </c>
      <c r="E13" s="191"/>
      <c r="F13" s="188">
        <f>R!$E$12</f>
        <v>1784898.05</v>
      </c>
      <c r="G13" s="188">
        <f>'R1'!$E$12</f>
        <v>404.7</v>
      </c>
      <c r="H13" s="188">
        <f>'R2'!$E$12</f>
        <v>8280</v>
      </c>
      <c r="I13" s="188">
        <f>'R3'!$E$12</f>
        <v>0</v>
      </c>
      <c r="J13" s="188">
        <f>'R4'!$E$12</f>
        <v>1501.6</v>
      </c>
      <c r="K13" s="188">
        <f>'R5'!$E$12</f>
        <v>32000</v>
      </c>
      <c r="L13" s="188">
        <f>'R6'!$E$12</f>
        <v>33168</v>
      </c>
      <c r="M13" s="188">
        <f>'R7'!$E$12</f>
        <v>1500</v>
      </c>
      <c r="N13" s="189">
        <f>'R8'!$E$12</f>
        <v>3593</v>
      </c>
      <c r="O13" s="91"/>
      <c r="P13" s="91"/>
      <c r="Q13" s="60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20"/>
      <c r="B14" s="123">
        <f>B6-B15</f>
        <v>0</v>
      </c>
      <c r="C14" s="192">
        <f>C6-C15</f>
        <v>1636226.75</v>
      </c>
      <c r="D14" s="193" t="s">
        <v>17</v>
      </c>
      <c r="E14" s="194"/>
      <c r="F14" s="194">
        <f>F6-F15</f>
        <v>771423.2700000033</v>
      </c>
      <c r="G14" s="194">
        <f aca="true" t="shared" si="3" ref="G14:N14">G6-G15</f>
        <v>1011600.81</v>
      </c>
      <c r="H14" s="194">
        <f t="shared" si="3"/>
        <v>-613731.3100000003</v>
      </c>
      <c r="I14" s="194">
        <f t="shared" si="3"/>
        <v>193408.42999999993</v>
      </c>
      <c r="J14" s="194">
        <f t="shared" si="3"/>
        <v>-487749.3000000003</v>
      </c>
      <c r="K14" s="194">
        <f t="shared" si="3"/>
        <v>-200569.7799999998</v>
      </c>
      <c r="L14" s="194">
        <f t="shared" si="3"/>
        <v>427064.9099999997</v>
      </c>
      <c r="M14" s="194">
        <f t="shared" si="3"/>
        <v>200934.80000000028</v>
      </c>
      <c r="N14" s="195">
        <f t="shared" si="3"/>
        <v>333844.9200000004</v>
      </c>
      <c r="O14" s="60"/>
      <c r="P14" s="60"/>
      <c r="Q14" s="60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16" t="s">
        <v>18</v>
      </c>
      <c r="B15" s="119">
        <f>SUM(B16:B32,B37:B44)</f>
        <v>37220000</v>
      </c>
      <c r="C15" s="196">
        <f>SUM(C16:C32,C37:C44)</f>
        <v>39541854.080000006</v>
      </c>
      <c r="D15" s="197">
        <f>C15/B15*100</f>
        <v>106.23818936055886</v>
      </c>
      <c r="E15" s="198"/>
      <c r="F15" s="198">
        <f>SUM(F16:F32,F37:F44)</f>
        <v>19358165.05</v>
      </c>
      <c r="G15" s="198">
        <f>SUM(G16:G32,G37:G44)</f>
        <v>3423259.27</v>
      </c>
      <c r="H15" s="198">
        <f aca="true" t="shared" si="4" ref="H15:N15">SUM(H16:H32,H37:H44)</f>
        <v>2133925.0700000003</v>
      </c>
      <c r="I15" s="198">
        <f t="shared" si="4"/>
        <v>1569991.4300000002</v>
      </c>
      <c r="J15" s="198">
        <f t="shared" si="4"/>
        <v>2677215.7</v>
      </c>
      <c r="K15" s="198">
        <f t="shared" si="4"/>
        <v>2683510.7199999997</v>
      </c>
      <c r="L15" s="198">
        <f t="shared" si="4"/>
        <v>1924235.1800000002</v>
      </c>
      <c r="M15" s="198">
        <f t="shared" si="4"/>
        <v>2374895.4</v>
      </c>
      <c r="N15" s="199">
        <f t="shared" si="4"/>
        <v>3396656.26</v>
      </c>
      <c r="O15" s="60"/>
      <c r="P15" s="60"/>
      <c r="Q15" s="6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8" t="s">
        <v>19</v>
      </c>
      <c r="B16" s="120">
        <v>190000</v>
      </c>
      <c r="C16" s="200">
        <f>SUM(F16:N16)</f>
        <v>174028.86</v>
      </c>
      <c r="D16" s="181">
        <f>C16/B16*100</f>
        <v>91.59413684210526</v>
      </c>
      <c r="E16" s="187"/>
      <c r="F16" s="183">
        <f>R!$E$15</f>
        <v>174028.86</v>
      </c>
      <c r="G16" s="183">
        <f>'R1'!$E$15</f>
        <v>0</v>
      </c>
      <c r="H16" s="183">
        <f>'R2'!$E$15</f>
        <v>0</v>
      </c>
      <c r="I16" s="183">
        <f>'R3'!$E$15</f>
        <v>0</v>
      </c>
      <c r="J16" s="183">
        <f>'R4'!$E$15</f>
        <v>0</v>
      </c>
      <c r="K16" s="183">
        <f>'R5'!$E$15</f>
        <v>0</v>
      </c>
      <c r="L16" s="183">
        <f>'R6'!$E$15</f>
        <v>0</v>
      </c>
      <c r="M16" s="183">
        <f>'R7'!$E$15</f>
        <v>0</v>
      </c>
      <c r="N16" s="184">
        <f>'R8'!$E$15</f>
        <v>0</v>
      </c>
      <c r="O16" s="91"/>
      <c r="P16" s="91"/>
      <c r="Q16" s="6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5" t="s">
        <v>20</v>
      </c>
      <c r="B17" s="121">
        <v>400000</v>
      </c>
      <c r="C17" s="200">
        <f aca="true" t="shared" si="5" ref="C17:C44">SUM(F17:N17)</f>
        <v>647994.52</v>
      </c>
      <c r="D17" s="190">
        <f>C17/B17*100</f>
        <v>161.99863000000002</v>
      </c>
      <c r="E17" s="187"/>
      <c r="F17" s="188">
        <f>R!$E$16</f>
        <v>131889</v>
      </c>
      <c r="G17" s="188">
        <f>'R1'!$E$16</f>
        <v>141919.57</v>
      </c>
      <c r="H17" s="188">
        <f>'R2'!$E$16</f>
        <v>51529</v>
      </c>
      <c r="I17" s="188">
        <f>'R3'!$E$16</f>
        <v>29222.7</v>
      </c>
      <c r="J17" s="188">
        <f>'R4'!$E$16</f>
        <v>43416.8</v>
      </c>
      <c r="K17" s="188">
        <f>'R5'!$E$16</f>
        <v>61863</v>
      </c>
      <c r="L17" s="188">
        <f>'R6'!$E$16</f>
        <v>34001</v>
      </c>
      <c r="M17" s="188">
        <f>'R7'!$E$16</f>
        <v>46454.7</v>
      </c>
      <c r="N17" s="189">
        <f>'R8'!$E$16</f>
        <v>107698.75</v>
      </c>
      <c r="O17" s="91"/>
      <c r="P17" s="91"/>
      <c r="Q17" s="6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5" t="s">
        <v>21</v>
      </c>
      <c r="B18" s="121">
        <v>100000</v>
      </c>
      <c r="C18" s="200">
        <f t="shared" si="5"/>
        <v>33169.5</v>
      </c>
      <c r="D18" s="186">
        <f aca="true" t="shared" si="6" ref="D18:D44">C18/B18*100</f>
        <v>33.1695</v>
      </c>
      <c r="E18" s="187"/>
      <c r="F18" s="188">
        <f>R!$E$17</f>
        <v>3560</v>
      </c>
      <c r="G18" s="188">
        <f>'R1'!$E$17</f>
        <v>0</v>
      </c>
      <c r="H18" s="188">
        <f>'R2'!$E$17</f>
        <v>10824</v>
      </c>
      <c r="I18" s="188">
        <f>'R3'!$E$17</f>
        <v>6873.5</v>
      </c>
      <c r="J18" s="188">
        <f>'R4'!$E$17</f>
        <v>4991</v>
      </c>
      <c r="K18" s="188">
        <f>'R5'!$E$17</f>
        <v>171</v>
      </c>
      <c r="L18" s="188">
        <f>'R6'!$E$17</f>
        <v>2238</v>
      </c>
      <c r="M18" s="188">
        <f>'R7'!$E$17</f>
        <v>4116</v>
      </c>
      <c r="N18" s="189">
        <f>'R8'!$E$17</f>
        <v>396</v>
      </c>
      <c r="O18" s="91"/>
      <c r="P18" s="91"/>
      <c r="Q18" s="6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5" t="s">
        <v>31</v>
      </c>
      <c r="B19" s="121">
        <v>200000</v>
      </c>
      <c r="C19" s="200">
        <f t="shared" si="5"/>
        <v>160668.7</v>
      </c>
      <c r="D19" s="190">
        <f t="shared" si="6"/>
        <v>80.33435000000001</v>
      </c>
      <c r="E19" s="187"/>
      <c r="F19" s="188">
        <f>R!$E$18</f>
        <v>61989.4</v>
      </c>
      <c r="G19" s="188">
        <f>'R1'!$E$18</f>
        <v>35237.8</v>
      </c>
      <c r="H19" s="188">
        <f>'R2'!$E$18</f>
        <v>4346</v>
      </c>
      <c r="I19" s="188">
        <f>'R3'!$E$18</f>
        <v>7378</v>
      </c>
      <c r="J19" s="188">
        <f>'R4'!$E$18</f>
        <v>28703.5</v>
      </c>
      <c r="K19" s="188">
        <f>'R5'!$E$18</f>
        <v>2774</v>
      </c>
      <c r="L19" s="188">
        <f>'R6'!$E$18</f>
        <v>9050</v>
      </c>
      <c r="M19" s="188">
        <f>'R7'!$E$18</f>
        <v>69</v>
      </c>
      <c r="N19" s="189">
        <f>'R8'!$E$18</f>
        <v>11121</v>
      </c>
      <c r="O19" s="91"/>
      <c r="P19" s="91"/>
      <c r="Q19" s="6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5" t="s">
        <v>22</v>
      </c>
      <c r="B20" s="121">
        <v>1010000</v>
      </c>
      <c r="C20" s="200">
        <f t="shared" si="5"/>
        <v>1163767.25</v>
      </c>
      <c r="D20" s="190">
        <f t="shared" si="6"/>
        <v>115.2244801980198</v>
      </c>
      <c r="E20" s="187"/>
      <c r="F20" s="188">
        <f>R!$E$19</f>
        <v>408940.3</v>
      </c>
      <c r="G20" s="188">
        <f>'R1'!$E$19</f>
        <v>100194.5</v>
      </c>
      <c r="H20" s="188">
        <f>'R2'!$E$19</f>
        <v>75446.4</v>
      </c>
      <c r="I20" s="188">
        <f>'R3'!$E$19</f>
        <v>84071.5</v>
      </c>
      <c r="J20" s="188">
        <f>'R4'!$E$19</f>
        <v>149606</v>
      </c>
      <c r="K20" s="188">
        <f>'R5'!$E$19</f>
        <v>101196.5</v>
      </c>
      <c r="L20" s="188">
        <f>'R6'!$E$19</f>
        <v>46855.4</v>
      </c>
      <c r="M20" s="188">
        <f>'R7'!$E$19</f>
        <v>52518</v>
      </c>
      <c r="N20" s="189">
        <f>'R8'!$E$19</f>
        <v>144938.65000000002</v>
      </c>
      <c r="O20" s="91"/>
      <c r="P20" s="91"/>
      <c r="Q20" s="6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5" t="s">
        <v>23</v>
      </c>
      <c r="B21" s="121">
        <v>1200000</v>
      </c>
      <c r="C21" s="200">
        <f t="shared" si="5"/>
        <v>1166284</v>
      </c>
      <c r="D21" s="190">
        <f t="shared" si="6"/>
        <v>97.19033333333333</v>
      </c>
      <c r="E21" s="187"/>
      <c r="F21" s="188">
        <f>R!$E$20</f>
        <v>502429.5</v>
      </c>
      <c r="G21" s="188">
        <f>'R1'!$E$20</f>
        <v>187982</v>
      </c>
      <c r="H21" s="188">
        <f>'R2'!$E$20</f>
        <v>41181</v>
      </c>
      <c r="I21" s="188">
        <f>'R3'!$E$20</f>
        <v>37361</v>
      </c>
      <c r="J21" s="188">
        <f>'R4'!$E$20</f>
        <v>69977</v>
      </c>
      <c r="K21" s="188">
        <f>'R5'!$E$20</f>
        <v>64665</v>
      </c>
      <c r="L21" s="188">
        <f>'R6'!$E$20</f>
        <v>51119</v>
      </c>
      <c r="M21" s="188">
        <f>'R7'!$E$20</f>
        <v>80099</v>
      </c>
      <c r="N21" s="189">
        <f>'R8'!$E$20</f>
        <v>131470.5</v>
      </c>
      <c r="O21" s="91"/>
      <c r="P21" s="91"/>
      <c r="Q21" s="6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5" t="s">
        <v>24</v>
      </c>
      <c r="B22" s="121">
        <v>1500000</v>
      </c>
      <c r="C22" s="200">
        <f t="shared" si="5"/>
        <v>2175321.9699999997</v>
      </c>
      <c r="D22" s="190">
        <f t="shared" si="6"/>
        <v>145.02146466666665</v>
      </c>
      <c r="E22" s="187"/>
      <c r="F22" s="188">
        <f>R!$E$21</f>
        <v>569950</v>
      </c>
      <c r="G22" s="188">
        <f>'R1'!$E$21</f>
        <v>285600</v>
      </c>
      <c r="H22" s="188">
        <f>'R2'!$E$21</f>
        <v>286388.97</v>
      </c>
      <c r="I22" s="188">
        <f>'R3'!$E$21</f>
        <v>0</v>
      </c>
      <c r="J22" s="188">
        <f>'R4'!$E$21</f>
        <v>157080</v>
      </c>
      <c r="K22" s="188">
        <f>'R5'!$E$21</f>
        <v>266103</v>
      </c>
      <c r="L22" s="188">
        <f>'R6'!$E$21</f>
        <v>180000</v>
      </c>
      <c r="M22" s="188">
        <f>'R7'!$E$21</f>
        <v>216000</v>
      </c>
      <c r="N22" s="189">
        <f>'R8'!$E$21</f>
        <v>214200</v>
      </c>
      <c r="O22" s="91"/>
      <c r="P22" s="91"/>
      <c r="Q22" s="6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5" t="s">
        <v>25</v>
      </c>
      <c r="B23" s="121">
        <v>1650000</v>
      </c>
      <c r="C23" s="200">
        <f t="shared" si="5"/>
        <v>1417683</v>
      </c>
      <c r="D23" s="190">
        <f t="shared" si="6"/>
        <v>85.92018181818182</v>
      </c>
      <c r="E23" s="187"/>
      <c r="F23" s="188">
        <f>R!$E$22</f>
        <v>720000</v>
      </c>
      <c r="G23" s="188">
        <f>'R1'!$E$22</f>
        <v>481000</v>
      </c>
      <c r="H23" s="188">
        <f>'R2'!$E$22</f>
        <v>0</v>
      </c>
      <c r="I23" s="188">
        <f>'R3'!$E$22</f>
        <v>0</v>
      </c>
      <c r="J23" s="188">
        <f>'R4'!$E$22</f>
        <v>144683</v>
      </c>
      <c r="K23" s="188">
        <f>'R5'!$E$22</f>
        <v>72000</v>
      </c>
      <c r="L23" s="188">
        <f>'R6'!$E$22</f>
        <v>0</v>
      </c>
      <c r="M23" s="188">
        <f>'R7'!$E$22</f>
        <v>0</v>
      </c>
      <c r="N23" s="189">
        <f>'R8'!$E$22</f>
        <v>0</v>
      </c>
      <c r="O23" s="91"/>
      <c r="P23" s="91"/>
      <c r="Q23" s="6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5" t="s">
        <v>26</v>
      </c>
      <c r="B24" s="121">
        <v>100000</v>
      </c>
      <c r="C24" s="200">
        <f t="shared" si="5"/>
        <v>90620</v>
      </c>
      <c r="D24" s="190">
        <f t="shared" si="6"/>
        <v>90.62</v>
      </c>
      <c r="E24" s="187"/>
      <c r="F24" s="188">
        <f>R!$E$23</f>
        <v>84054</v>
      </c>
      <c r="G24" s="188">
        <f>'R1'!$E$23</f>
        <v>0</v>
      </c>
      <c r="H24" s="188">
        <f>'R2'!$E$23</f>
        <v>0</v>
      </c>
      <c r="I24" s="188">
        <f>'R3'!$E$23</f>
        <v>0</v>
      </c>
      <c r="J24" s="188">
        <f>'R4'!$E$23</f>
        <v>0</v>
      </c>
      <c r="K24" s="188">
        <f>'R5'!$E$23</f>
        <v>0</v>
      </c>
      <c r="L24" s="188">
        <f>'R6'!$E$23</f>
        <v>0</v>
      </c>
      <c r="M24" s="188">
        <f>'R7'!$E$23</f>
        <v>2048</v>
      </c>
      <c r="N24" s="189">
        <f>'R8'!$E$23</f>
        <v>4518</v>
      </c>
      <c r="O24" s="91"/>
      <c r="P24" s="91"/>
      <c r="Q24" s="6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5" t="s">
        <v>27</v>
      </c>
      <c r="B25" s="121">
        <v>1100000</v>
      </c>
      <c r="C25" s="200">
        <f t="shared" si="5"/>
        <v>1879607.7999999998</v>
      </c>
      <c r="D25" s="190">
        <f t="shared" si="6"/>
        <v>170.87343636363636</v>
      </c>
      <c r="E25" s="187"/>
      <c r="F25" s="188">
        <f>R!$E$24</f>
        <v>1501916.6</v>
      </c>
      <c r="G25" s="188">
        <f>'R1'!$E$24</f>
        <v>137904.4</v>
      </c>
      <c r="H25" s="188">
        <f>'R2'!$E$24</f>
        <v>22723.2</v>
      </c>
      <c r="I25" s="188">
        <f>'R3'!$E$24</f>
        <v>5829.5</v>
      </c>
      <c r="J25" s="188">
        <f>'R4'!$E$24</f>
        <v>56673</v>
      </c>
      <c r="K25" s="188">
        <f>'R5'!$E$24</f>
        <v>121082.4</v>
      </c>
      <c r="L25" s="188">
        <f>'R6'!$E$24</f>
        <v>2617</v>
      </c>
      <c r="M25" s="188">
        <f>'R7'!$E$24</f>
        <v>15808.7</v>
      </c>
      <c r="N25" s="189">
        <f>'R8'!$E$24</f>
        <v>15053</v>
      </c>
      <c r="O25" s="91"/>
      <c r="P25" s="91"/>
      <c r="Q25" s="6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5" t="s">
        <v>90</v>
      </c>
      <c r="B26" s="121">
        <v>1600000</v>
      </c>
      <c r="C26" s="200">
        <f t="shared" si="5"/>
        <v>1697965.81</v>
      </c>
      <c r="D26" s="190">
        <f t="shared" si="6"/>
        <v>106.12286312500001</v>
      </c>
      <c r="E26" s="187"/>
      <c r="F26" s="188">
        <f>R!$E$25</f>
        <v>38050</v>
      </c>
      <c r="G26" s="188">
        <f>'R1'!$E$25</f>
        <v>230190</v>
      </c>
      <c r="H26" s="188">
        <f>'R2'!$E$25</f>
        <v>175580</v>
      </c>
      <c r="I26" s="188">
        <f>'R3'!$E$25</f>
        <v>61302.15</v>
      </c>
      <c r="J26" s="188">
        <f>'R4'!$E$25</f>
        <v>349902.7</v>
      </c>
      <c r="K26" s="188">
        <f>'R5'!$E$25</f>
        <v>270601.32</v>
      </c>
      <c r="L26" s="188">
        <f>'R6'!$E$25</f>
        <v>188920.78</v>
      </c>
      <c r="M26" s="188">
        <f>'R7'!$E$25</f>
        <v>156188</v>
      </c>
      <c r="N26" s="189">
        <f>'R8'!$E$25</f>
        <v>227230.86</v>
      </c>
      <c r="O26" s="91"/>
      <c r="P26" s="91"/>
      <c r="Q26" s="6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5" t="s">
        <v>91</v>
      </c>
      <c r="B27" s="121">
        <v>5400000</v>
      </c>
      <c r="C27" s="200">
        <f t="shared" si="5"/>
        <v>5294238</v>
      </c>
      <c r="D27" s="186">
        <f t="shared" si="6"/>
        <v>98.04144444444445</v>
      </c>
      <c r="E27" s="187"/>
      <c r="F27" s="188">
        <f>R!$E$26</f>
        <v>2654614</v>
      </c>
      <c r="G27" s="188">
        <f>'R1'!$E$26</f>
        <v>440687</v>
      </c>
      <c r="H27" s="188">
        <f>'R2'!$E$26</f>
        <v>223562</v>
      </c>
      <c r="I27" s="188">
        <f>'R3'!$E$26</f>
        <v>250062</v>
      </c>
      <c r="J27" s="188">
        <f>'R4'!$E$26</f>
        <v>317250</v>
      </c>
      <c r="K27" s="188">
        <f>'R5'!$E$26</f>
        <v>320312</v>
      </c>
      <c r="L27" s="188">
        <f>'R6'!$E$26</f>
        <v>290063</v>
      </c>
      <c r="M27" s="188">
        <f>'R7'!$E$26</f>
        <v>352750</v>
      </c>
      <c r="N27" s="189">
        <f>'R8'!$E$26</f>
        <v>444938</v>
      </c>
      <c r="O27" s="91"/>
      <c r="P27" s="91"/>
      <c r="Q27" s="6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5" t="s">
        <v>92</v>
      </c>
      <c r="B28" s="121">
        <v>0</v>
      </c>
      <c r="C28" s="200">
        <f t="shared" si="5"/>
        <v>0</v>
      </c>
      <c r="D28" s="186" t="e">
        <f t="shared" si="6"/>
        <v>#DIV/0!</v>
      </c>
      <c r="E28" s="187"/>
      <c r="F28" s="188">
        <f>R!$E$27</f>
        <v>0</v>
      </c>
      <c r="G28" s="188">
        <f>'R1'!$E$27</f>
        <v>0</v>
      </c>
      <c r="H28" s="188">
        <f>'R2'!$E$27</f>
        <v>0</v>
      </c>
      <c r="I28" s="188">
        <f>'R3'!$E$27</f>
        <v>0</v>
      </c>
      <c r="J28" s="188">
        <f>'R4'!$E$27</f>
        <v>0</v>
      </c>
      <c r="K28" s="188">
        <f>'R5'!$E$27</f>
        <v>0</v>
      </c>
      <c r="L28" s="188">
        <f>'R6'!$E$27</f>
        <v>0</v>
      </c>
      <c r="M28" s="188">
        <f>'R7'!$E$27</f>
        <v>0</v>
      </c>
      <c r="N28" s="189">
        <f>'R8'!$E$27</f>
        <v>0</v>
      </c>
      <c r="O28" s="91"/>
      <c r="P28" s="91"/>
      <c r="Q28" s="6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5" t="s">
        <v>93</v>
      </c>
      <c r="B29" s="121">
        <v>2000000</v>
      </c>
      <c r="C29" s="200">
        <f t="shared" si="5"/>
        <v>2242647.39</v>
      </c>
      <c r="D29" s="190">
        <f t="shared" si="6"/>
        <v>112.13236950000001</v>
      </c>
      <c r="E29" s="187"/>
      <c r="F29" s="188">
        <f>R!$E$28</f>
        <v>1383596.49</v>
      </c>
      <c r="G29" s="188">
        <f>'R1'!$E$28</f>
        <v>89448</v>
      </c>
      <c r="H29" s="188">
        <f>'R2'!$E$28</f>
        <v>87550</v>
      </c>
      <c r="I29" s="188">
        <f>'R3'!$E$28</f>
        <v>72098</v>
      </c>
      <c r="J29" s="188">
        <f>'R4'!$E$28</f>
        <v>100208</v>
      </c>
      <c r="K29" s="188">
        <f>'R5'!$E$28</f>
        <v>123578.5</v>
      </c>
      <c r="L29" s="188">
        <f>'R6'!$E$28</f>
        <v>105717</v>
      </c>
      <c r="M29" s="188">
        <f>'R7'!$E$28</f>
        <v>148684</v>
      </c>
      <c r="N29" s="189">
        <f>'R8'!$E$28</f>
        <v>131767.4</v>
      </c>
      <c r="O29" s="91"/>
      <c r="P29" s="91"/>
      <c r="Q29" s="6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5" t="s">
        <v>94</v>
      </c>
      <c r="B30" s="121">
        <v>200000</v>
      </c>
      <c r="C30" s="200">
        <f t="shared" si="5"/>
        <v>200787.5</v>
      </c>
      <c r="D30" s="186">
        <f t="shared" si="6"/>
        <v>100.39375</v>
      </c>
      <c r="E30" s="187"/>
      <c r="F30" s="188">
        <f>R!$E$29</f>
        <v>0</v>
      </c>
      <c r="G30" s="188">
        <f>'R1'!$E$29</f>
        <v>0</v>
      </c>
      <c r="H30" s="188">
        <f>'R2'!$E$29</f>
        <v>0</v>
      </c>
      <c r="I30" s="188">
        <f>'R3'!$E$29</f>
        <v>0</v>
      </c>
      <c r="J30" s="188">
        <f>'R4'!$E$29</f>
        <v>120585</v>
      </c>
      <c r="K30" s="188">
        <f>'R5'!$E$29</f>
        <v>0</v>
      </c>
      <c r="L30" s="188">
        <f>'R6'!$E$29</f>
        <v>0</v>
      </c>
      <c r="M30" s="188">
        <f>'R7'!$E$29</f>
        <v>0</v>
      </c>
      <c r="N30" s="189">
        <f>'R8'!$E$29</f>
        <v>80202.5</v>
      </c>
      <c r="O30" s="91"/>
      <c r="P30" s="91"/>
      <c r="Q30" s="6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5" t="s">
        <v>95</v>
      </c>
      <c r="B31" s="121">
        <v>150000</v>
      </c>
      <c r="C31" s="200">
        <f t="shared" si="5"/>
        <v>260873.8</v>
      </c>
      <c r="D31" s="190">
        <f t="shared" si="6"/>
        <v>173.91586666666666</v>
      </c>
      <c r="E31" s="187"/>
      <c r="F31" s="188">
        <f>R!$E$30</f>
        <v>68411.5</v>
      </c>
      <c r="G31" s="188">
        <f>'R1'!$E$30</f>
        <v>19404</v>
      </c>
      <c r="H31" s="188">
        <f>'R2'!$E$30</f>
        <v>14796.5</v>
      </c>
      <c r="I31" s="188">
        <f>'R3'!$E$30</f>
        <v>18391.5</v>
      </c>
      <c r="J31" s="188">
        <f>'R4'!$E$30</f>
        <v>17506</v>
      </c>
      <c r="K31" s="188">
        <f>'R5'!$E$30</f>
        <v>68316</v>
      </c>
      <c r="L31" s="188">
        <f>'R6'!$E$30</f>
        <v>17615.5</v>
      </c>
      <c r="M31" s="188">
        <f>'R7'!$E$30</f>
        <v>23386</v>
      </c>
      <c r="N31" s="189">
        <f>'R8'!$E$30</f>
        <v>13046.8</v>
      </c>
      <c r="O31" s="91"/>
      <c r="P31" s="91"/>
      <c r="Q31" s="6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5" t="s">
        <v>96</v>
      </c>
      <c r="B32" s="121">
        <f>SUM(B33:B36)</f>
        <v>14450000</v>
      </c>
      <c r="C32" s="200">
        <f t="shared" si="5"/>
        <v>14043639.870000001</v>
      </c>
      <c r="D32" s="190">
        <f t="shared" si="6"/>
        <v>97.18781916955018</v>
      </c>
      <c r="E32" s="187"/>
      <c r="F32" s="188">
        <f>SUM(F33:F36)</f>
        <v>6651142.87</v>
      </c>
      <c r="G32" s="188">
        <f aca="true" t="shared" si="7" ref="G32:N32">SUM(G33:G36)</f>
        <v>767841</v>
      </c>
      <c r="H32" s="188">
        <f t="shared" si="7"/>
        <v>984613</v>
      </c>
      <c r="I32" s="188">
        <f t="shared" si="7"/>
        <v>793791</v>
      </c>
      <c r="J32" s="188">
        <f t="shared" si="7"/>
        <v>828383</v>
      </c>
      <c r="K32" s="188">
        <f t="shared" si="7"/>
        <v>903375</v>
      </c>
      <c r="L32" s="188">
        <f t="shared" si="7"/>
        <v>753580</v>
      </c>
      <c r="M32" s="188">
        <f t="shared" si="7"/>
        <v>963873</v>
      </c>
      <c r="N32" s="189">
        <f t="shared" si="7"/>
        <v>1397041</v>
      </c>
      <c r="O32" s="91"/>
      <c r="P32" s="91"/>
      <c r="Q32" s="6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5" t="s">
        <v>97</v>
      </c>
      <c r="B33" s="121">
        <v>5150000</v>
      </c>
      <c r="C33" s="200">
        <f t="shared" si="5"/>
        <v>5289960.95</v>
      </c>
      <c r="D33" s="190">
        <f t="shared" si="6"/>
        <v>102.71768834951456</v>
      </c>
      <c r="E33" s="187"/>
      <c r="F33" s="188">
        <f>R!$E$32</f>
        <v>2644534.95</v>
      </c>
      <c r="G33" s="188">
        <f>'R1'!$E$32</f>
        <v>281544</v>
      </c>
      <c r="H33" s="188">
        <f>'R2'!$E$32</f>
        <v>349291</v>
      </c>
      <c r="I33" s="188">
        <f>'R3'!$E$32</f>
        <v>257419</v>
      </c>
      <c r="J33" s="188">
        <f>'R4'!$E$32</f>
        <v>215715</v>
      </c>
      <c r="K33" s="188">
        <f>'R5'!$E$32</f>
        <v>341665</v>
      </c>
      <c r="L33" s="188">
        <f>'R6'!$E$32</f>
        <v>349438</v>
      </c>
      <c r="M33" s="188">
        <f>'R7'!$E$32</f>
        <v>303334</v>
      </c>
      <c r="N33" s="189">
        <f>'R8'!$E$32</f>
        <v>547020</v>
      </c>
      <c r="O33" s="91"/>
      <c r="P33" s="91"/>
      <c r="Q33" s="6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5" t="s">
        <v>28</v>
      </c>
      <c r="B34" s="121">
        <v>1000000</v>
      </c>
      <c r="C34" s="200">
        <f t="shared" si="5"/>
        <v>770179</v>
      </c>
      <c r="D34" s="190">
        <f t="shared" si="6"/>
        <v>77.0179</v>
      </c>
      <c r="E34" s="187"/>
      <c r="F34" s="188">
        <f>R!$E$33</f>
        <v>116229</v>
      </c>
      <c r="G34" s="188">
        <f>'R1'!$E$33</f>
        <v>0</v>
      </c>
      <c r="H34" s="188">
        <f>'R2'!$E$33</f>
        <v>117200</v>
      </c>
      <c r="I34" s="188">
        <f>'R3'!$E$33</f>
        <v>85000</v>
      </c>
      <c r="J34" s="188">
        <f>'R4'!$E$33</f>
        <v>117600</v>
      </c>
      <c r="K34" s="188">
        <f>'R5'!$E$33</f>
        <v>179600</v>
      </c>
      <c r="L34" s="188">
        <f>'R6'!$E$33</f>
        <v>20300</v>
      </c>
      <c r="M34" s="188">
        <f>'R7'!$E$33</f>
        <v>41260</v>
      </c>
      <c r="N34" s="189">
        <f>'R8'!$E$33</f>
        <v>92990</v>
      </c>
      <c r="O34" s="91"/>
      <c r="P34" s="91"/>
      <c r="Q34" s="6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5" t="s">
        <v>29</v>
      </c>
      <c r="B35" s="121">
        <v>6800000</v>
      </c>
      <c r="C35" s="200">
        <f t="shared" si="5"/>
        <v>6143275</v>
      </c>
      <c r="D35" s="190">
        <f t="shared" si="6"/>
        <v>90.34227941176471</v>
      </c>
      <c r="E35" s="187"/>
      <c r="F35" s="188">
        <f>R!$E$34</f>
        <v>2976475</v>
      </c>
      <c r="G35" s="188">
        <f>'R1'!$E$34</f>
        <v>387600</v>
      </c>
      <c r="H35" s="188">
        <f>'R2'!$E$34</f>
        <v>394550</v>
      </c>
      <c r="I35" s="188">
        <f>'R3'!$E$34</f>
        <v>360000</v>
      </c>
      <c r="J35" s="188">
        <f>'R4'!$E$34</f>
        <v>426500</v>
      </c>
      <c r="K35" s="188">
        <f>'R5'!$E$34</f>
        <v>260450</v>
      </c>
      <c r="L35" s="188">
        <f>'R6'!$E$34</f>
        <v>261275</v>
      </c>
      <c r="M35" s="188">
        <f>'R7'!$E$34</f>
        <v>512465</v>
      </c>
      <c r="N35" s="189">
        <f>'R8'!$E$34</f>
        <v>563960</v>
      </c>
      <c r="O35" s="91"/>
      <c r="P35" s="91"/>
      <c r="Q35" s="6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5" t="s">
        <v>30</v>
      </c>
      <c r="B36" s="121">
        <v>1500000</v>
      </c>
      <c r="C36" s="200">
        <f t="shared" si="5"/>
        <v>1840224.92</v>
      </c>
      <c r="D36" s="190">
        <f t="shared" si="6"/>
        <v>122.68166133333334</v>
      </c>
      <c r="E36" s="187"/>
      <c r="F36" s="188">
        <f>R!$E$35</f>
        <v>913903.92</v>
      </c>
      <c r="G36" s="188">
        <f>'R1'!$E$35</f>
        <v>98697</v>
      </c>
      <c r="H36" s="188">
        <f>'R2'!$E$35</f>
        <v>123572</v>
      </c>
      <c r="I36" s="188">
        <f>'R3'!$E$35</f>
        <v>91372</v>
      </c>
      <c r="J36" s="188">
        <f>'R4'!$E$35</f>
        <v>68568</v>
      </c>
      <c r="K36" s="188">
        <f>'R5'!$E$35</f>
        <v>121660</v>
      </c>
      <c r="L36" s="188">
        <f>'R6'!$E$35</f>
        <v>122567</v>
      </c>
      <c r="M36" s="188">
        <f>'R7'!$E$35</f>
        <v>106814</v>
      </c>
      <c r="N36" s="189">
        <f>'R8'!$E$35</f>
        <v>193071</v>
      </c>
      <c r="O36" s="91"/>
      <c r="P36" s="91"/>
      <c r="Q36" s="6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5" t="s">
        <v>98</v>
      </c>
      <c r="B37" s="121">
        <v>1900000</v>
      </c>
      <c r="C37" s="200">
        <f t="shared" si="5"/>
        <v>1115226.4</v>
      </c>
      <c r="D37" s="190">
        <f t="shared" si="6"/>
        <v>58.69612631578946</v>
      </c>
      <c r="E37" s="187"/>
      <c r="F37" s="188">
        <f>R!$E$36</f>
        <v>767822.9</v>
      </c>
      <c r="G37" s="188">
        <f>'R1'!$E$36</f>
        <v>41596</v>
      </c>
      <c r="H37" s="188">
        <f>'R2'!$E$36</f>
        <v>0</v>
      </c>
      <c r="I37" s="188">
        <f>'R3'!$E$36</f>
        <v>22074.5</v>
      </c>
      <c r="J37" s="188">
        <f>'R4'!$E$36</f>
        <v>76768</v>
      </c>
      <c r="K37" s="188">
        <f>'R5'!$E$36</f>
        <v>59703</v>
      </c>
      <c r="L37" s="188">
        <f>'R6'!$E$36</f>
        <v>18259.5</v>
      </c>
      <c r="M37" s="188">
        <f>'R7'!$E$36</f>
        <v>60482.5</v>
      </c>
      <c r="N37" s="189">
        <f>'R8'!$E$36</f>
        <v>68520</v>
      </c>
      <c r="O37" s="91"/>
      <c r="P37" s="91"/>
      <c r="Q37" s="6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5" t="s">
        <v>99</v>
      </c>
      <c r="B38" s="121">
        <v>300000</v>
      </c>
      <c r="C38" s="200">
        <f t="shared" si="5"/>
        <v>0</v>
      </c>
      <c r="D38" s="190">
        <f t="shared" si="6"/>
        <v>0</v>
      </c>
      <c r="E38" s="187"/>
      <c r="F38" s="188">
        <f>R!$E$37</f>
        <v>0</v>
      </c>
      <c r="G38" s="188">
        <f>'R1'!$E$37</f>
        <v>0</v>
      </c>
      <c r="H38" s="188">
        <f>'R2'!$E$37</f>
        <v>0</v>
      </c>
      <c r="I38" s="188">
        <f>'R3'!$E$37</f>
        <v>0</v>
      </c>
      <c r="J38" s="188">
        <f>'R4'!$E$37</f>
        <v>0</v>
      </c>
      <c r="K38" s="188">
        <f>'R5'!$E$37</f>
        <v>0</v>
      </c>
      <c r="L38" s="188">
        <f>'R6'!$E$37</f>
        <v>0</v>
      </c>
      <c r="M38" s="188">
        <f>'R7'!$E$37</f>
        <v>0</v>
      </c>
      <c r="N38" s="189">
        <f>'R8'!$E$37</f>
        <v>0</v>
      </c>
      <c r="O38" s="91"/>
      <c r="P38" s="91"/>
      <c r="Q38" s="60"/>
      <c r="R38" s="1"/>
      <c r="S38" s="1"/>
      <c r="T38" s="1"/>
      <c r="U38" s="1"/>
      <c r="V38" s="1"/>
      <c r="W38" s="1"/>
      <c r="X38" s="1"/>
      <c r="Y38" s="1"/>
      <c r="Z38" s="1"/>
    </row>
    <row r="39" spans="1:23" ht="12.75">
      <c r="A39" s="15" t="s">
        <v>100</v>
      </c>
      <c r="B39" s="121">
        <v>90000</v>
      </c>
      <c r="C39" s="200">
        <f t="shared" si="5"/>
        <v>0</v>
      </c>
      <c r="D39" s="190">
        <f t="shared" si="6"/>
        <v>0</v>
      </c>
      <c r="E39" s="187"/>
      <c r="F39" s="188">
        <f>R!$E$38</f>
        <v>0</v>
      </c>
      <c r="G39" s="188">
        <f>'R1'!$E$38</f>
        <v>0</v>
      </c>
      <c r="H39" s="188">
        <f>'R2'!$E$38</f>
        <v>0</v>
      </c>
      <c r="I39" s="188">
        <f>'R3'!$E$38</f>
        <v>0</v>
      </c>
      <c r="J39" s="188">
        <f>'R4'!$E$38</f>
        <v>0</v>
      </c>
      <c r="K39" s="188">
        <f>'R5'!$E$38</f>
        <v>0</v>
      </c>
      <c r="L39" s="188">
        <f>'R6'!$E$38</f>
        <v>0</v>
      </c>
      <c r="M39" s="188">
        <f>'R7'!$E$38</f>
        <v>0</v>
      </c>
      <c r="N39" s="189">
        <f>'R8'!$E$38</f>
        <v>0</v>
      </c>
      <c r="O39" s="91"/>
      <c r="P39" s="91"/>
      <c r="Q39" s="60"/>
      <c r="R39" s="1"/>
      <c r="S39" s="1"/>
      <c r="T39" s="1"/>
      <c r="U39" s="1"/>
      <c r="V39" s="1"/>
      <c r="W39" s="1"/>
    </row>
    <row r="40" spans="1:23" ht="12.75">
      <c r="A40" s="15" t="s">
        <v>101</v>
      </c>
      <c r="B40" s="121">
        <v>600000</v>
      </c>
      <c r="C40" s="200">
        <f t="shared" si="5"/>
        <v>1708473.0700000003</v>
      </c>
      <c r="D40" s="190">
        <f t="shared" si="6"/>
        <v>284.7455116666667</v>
      </c>
      <c r="E40" s="187"/>
      <c r="F40" s="188">
        <f>R!$E$39</f>
        <v>1569474.9900000002</v>
      </c>
      <c r="G40" s="188">
        <f>'R1'!$E$39</f>
        <v>13812</v>
      </c>
      <c r="H40" s="188">
        <f>'R2'!$E$39</f>
        <v>15742</v>
      </c>
      <c r="I40" s="188">
        <f>'R3'!$E$39</f>
        <v>16988.08</v>
      </c>
      <c r="J40" s="188">
        <f>'R4'!$E$39</f>
        <v>12873.7</v>
      </c>
      <c r="K40" s="188">
        <f>'R5'!$E$39</f>
        <v>14638</v>
      </c>
      <c r="L40" s="188">
        <f>'R6'!$E$39</f>
        <v>15463</v>
      </c>
      <c r="M40" s="188">
        <f>'R7'!$E$39</f>
        <v>5634.5</v>
      </c>
      <c r="N40" s="189">
        <f>'R8'!$E$39</f>
        <v>43846.8</v>
      </c>
      <c r="O40" s="91"/>
      <c r="P40" s="91"/>
      <c r="Q40" s="60"/>
      <c r="R40" s="1"/>
      <c r="S40" s="1"/>
      <c r="T40" s="1"/>
      <c r="U40" s="1"/>
      <c r="V40" s="1"/>
      <c r="W40" s="1"/>
    </row>
    <row r="41" spans="1:23" ht="12.75">
      <c r="A41" s="19" t="s">
        <v>102</v>
      </c>
      <c r="B41" s="122">
        <v>1380000</v>
      </c>
      <c r="C41" s="200">
        <f t="shared" si="5"/>
        <v>2970530</v>
      </c>
      <c r="D41" s="186">
        <f t="shared" si="6"/>
        <v>215.25579710144928</v>
      </c>
      <c r="E41" s="191"/>
      <c r="F41" s="188">
        <f>R!$E$40</f>
        <v>1980350</v>
      </c>
      <c r="G41" s="188">
        <f>'R1'!$E$40</f>
        <v>224170</v>
      </c>
      <c r="H41" s="188">
        <f>'R2'!$E$40</f>
        <v>68148</v>
      </c>
      <c r="I41" s="188">
        <f>'R3'!$E$40</f>
        <v>79607</v>
      </c>
      <c r="J41" s="188">
        <f>'R4'!$E$40</f>
        <v>97686</v>
      </c>
      <c r="K41" s="188">
        <f>'R5'!$E$40</f>
        <v>112795</v>
      </c>
      <c r="L41" s="188">
        <f>'R6'!$E$40</f>
        <v>104368</v>
      </c>
      <c r="M41" s="188">
        <f>'R7'!$E$40</f>
        <v>123392</v>
      </c>
      <c r="N41" s="189">
        <f>'R8'!$E$40</f>
        <v>180014</v>
      </c>
      <c r="O41" s="91"/>
      <c r="P41" s="91"/>
      <c r="Q41" s="60"/>
      <c r="R41" s="1"/>
      <c r="S41" s="1"/>
      <c r="T41" s="1"/>
      <c r="U41" s="1"/>
      <c r="V41" s="1"/>
      <c r="W41" s="1"/>
    </row>
    <row r="42" spans="1:23" ht="12.75">
      <c r="A42" s="19" t="s">
        <v>103</v>
      </c>
      <c r="B42" s="122">
        <v>1380000</v>
      </c>
      <c r="C42" s="200">
        <f t="shared" si="5"/>
        <v>990180</v>
      </c>
      <c r="D42" s="186">
        <f t="shared" si="6"/>
        <v>71.75217391304348</v>
      </c>
      <c r="E42" s="191"/>
      <c r="F42" s="188">
        <f>R!$E$41</f>
        <v>0</v>
      </c>
      <c r="G42" s="188">
        <f>'R1'!$E$41</f>
        <v>224170</v>
      </c>
      <c r="H42" s="188">
        <f>'R2'!$E$41</f>
        <v>68148</v>
      </c>
      <c r="I42" s="188">
        <f>'R3'!$E$41</f>
        <v>79607</v>
      </c>
      <c r="J42" s="188">
        <f>'R4'!$E$41</f>
        <v>97686</v>
      </c>
      <c r="K42" s="188">
        <f>'R5'!$E$41</f>
        <v>112795</v>
      </c>
      <c r="L42" s="188">
        <f>'R6'!$E$41</f>
        <v>104368</v>
      </c>
      <c r="M42" s="188">
        <f>'R7'!$E$41</f>
        <v>123392</v>
      </c>
      <c r="N42" s="189">
        <f>'R8'!$E$41</f>
        <v>180014</v>
      </c>
      <c r="O42" s="91"/>
      <c r="P42" s="91"/>
      <c r="Q42" s="60"/>
      <c r="R42" s="1"/>
      <c r="S42" s="1"/>
      <c r="T42" s="1"/>
      <c r="U42" s="1"/>
      <c r="V42" s="1"/>
      <c r="W42" s="1"/>
    </row>
    <row r="43" spans="1:23" ht="12.75">
      <c r="A43" s="19" t="s">
        <v>104</v>
      </c>
      <c r="B43" s="122">
        <v>120000</v>
      </c>
      <c r="C43" s="200">
        <f t="shared" si="5"/>
        <v>108146.64</v>
      </c>
      <c r="D43" s="190">
        <f t="shared" si="6"/>
        <v>90.12219999999999</v>
      </c>
      <c r="E43" s="191"/>
      <c r="F43" s="188">
        <f>R!$E$42</f>
        <v>85944.64</v>
      </c>
      <c r="G43" s="188">
        <f>'R1'!$E$42</f>
        <v>2103</v>
      </c>
      <c r="H43" s="188">
        <f>'R2'!$E$42</f>
        <v>3347</v>
      </c>
      <c r="I43" s="188">
        <f>'R3'!$E$42</f>
        <v>5334</v>
      </c>
      <c r="J43" s="188">
        <f>'R4'!$E$42</f>
        <v>3237</v>
      </c>
      <c r="K43" s="188">
        <f>'R5'!$E$42</f>
        <v>7542</v>
      </c>
      <c r="L43" s="188">
        <f>'R6'!$E$42</f>
        <v>0</v>
      </c>
      <c r="M43" s="188">
        <f>'R7'!$E$42</f>
        <v>0</v>
      </c>
      <c r="N43" s="189">
        <f>'R8'!$E$42</f>
        <v>639</v>
      </c>
      <c r="O43" s="91"/>
      <c r="P43" s="91"/>
      <c r="Q43" s="60"/>
      <c r="R43" s="1"/>
      <c r="S43" s="1"/>
      <c r="T43" s="1"/>
      <c r="U43" s="1"/>
      <c r="V43" s="1"/>
      <c r="W43" s="1"/>
    </row>
    <row r="44" spans="1:23" ht="13.5" thickBot="1">
      <c r="A44" s="19" t="s">
        <v>105</v>
      </c>
      <c r="B44" s="124">
        <v>200000</v>
      </c>
      <c r="C44" s="201">
        <f t="shared" si="5"/>
        <v>0</v>
      </c>
      <c r="D44" s="202">
        <f t="shared" si="6"/>
        <v>0</v>
      </c>
      <c r="E44" s="203"/>
      <c r="F44" s="204">
        <f>R!$E$43</f>
        <v>0</v>
      </c>
      <c r="G44" s="204">
        <f>'R1'!$E$43</f>
        <v>0</v>
      </c>
      <c r="H44" s="204">
        <f>'R2'!$E$43</f>
        <v>0</v>
      </c>
      <c r="I44" s="204">
        <f>'R3'!$E$43</f>
        <v>0</v>
      </c>
      <c r="J44" s="204">
        <f>'R4'!$E$43</f>
        <v>0</v>
      </c>
      <c r="K44" s="204">
        <f>'R5'!$E$43</f>
        <v>0</v>
      </c>
      <c r="L44" s="204">
        <f>'R6'!$E$43</f>
        <v>0</v>
      </c>
      <c r="M44" s="204">
        <f>'R7'!$E$43</f>
        <v>0</v>
      </c>
      <c r="N44" s="205">
        <f>'R8'!$E$43</f>
        <v>0</v>
      </c>
      <c r="O44" s="91"/>
      <c r="P44" s="91"/>
      <c r="Q44" s="60"/>
      <c r="R44" s="1"/>
      <c r="S44" s="1"/>
      <c r="T44" s="1"/>
      <c r="U44" s="1"/>
      <c r="V44" s="1"/>
      <c r="W44" s="1"/>
    </row>
    <row r="45" spans="1:23" ht="13.5" thickBot="1">
      <c r="A45" s="152"/>
      <c r="B45" s="153"/>
      <c r="C45" s="206"/>
      <c r="D45" s="207"/>
      <c r="E45" s="208"/>
      <c r="F45" s="209"/>
      <c r="G45" s="209"/>
      <c r="H45" s="209"/>
      <c r="I45" s="209"/>
      <c r="J45" s="209"/>
      <c r="K45" s="209"/>
      <c r="L45" s="209"/>
      <c r="M45" s="209"/>
      <c r="N45" s="210"/>
      <c r="O45" s="91"/>
      <c r="P45" s="91"/>
      <c r="Q45" s="60"/>
      <c r="R45" s="1"/>
      <c r="S45" s="1"/>
      <c r="T45" s="1"/>
      <c r="U45" s="1"/>
      <c r="V45" s="1"/>
      <c r="W45" s="1"/>
    </row>
    <row r="46" spans="1:23" ht="13.5" thickBot="1">
      <c r="A46" s="16" t="s">
        <v>106</v>
      </c>
      <c r="B46" s="119">
        <f>SUM(B16:B32,B38:B40,B43:B44)</f>
        <v>32560000</v>
      </c>
      <c r="C46" s="211">
        <f>SUM(C16:C32,C38:C40,C43:C44)</f>
        <v>34465917.68000001</v>
      </c>
      <c r="D46" s="212"/>
      <c r="E46" s="198"/>
      <c r="F46" s="198">
        <f aca="true" t="shared" si="8" ref="F46:N46">SUM(F16:F32,F38:F40,F43:F44)</f>
        <v>16609992.15</v>
      </c>
      <c r="G46" s="198">
        <f t="shared" si="8"/>
        <v>2933323.27</v>
      </c>
      <c r="H46" s="198">
        <f t="shared" si="8"/>
        <v>1997629.07</v>
      </c>
      <c r="I46" s="198">
        <f t="shared" si="8"/>
        <v>1388702.9300000002</v>
      </c>
      <c r="J46" s="198">
        <f t="shared" si="8"/>
        <v>2405075.7</v>
      </c>
      <c r="K46" s="198">
        <f t="shared" si="8"/>
        <v>2398217.7199999997</v>
      </c>
      <c r="L46" s="198">
        <f t="shared" si="8"/>
        <v>1697239.6800000002</v>
      </c>
      <c r="M46" s="198">
        <f t="shared" si="8"/>
        <v>2067628.9</v>
      </c>
      <c r="N46" s="199">
        <f t="shared" si="8"/>
        <v>2968108.26</v>
      </c>
      <c r="O46" s="91"/>
      <c r="P46" s="91"/>
      <c r="Q46" s="60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92"/>
      <c r="O47" s="92"/>
      <c r="P47" s="92"/>
      <c r="Q47" s="92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za 1. - 4.Q 2008 za SLK Bratislava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1" width="9.75390625" style="0" customWidth="1"/>
    <col min="22" max="24" width="8.75390625" style="0" customWidth="1"/>
    <col min="25" max="25" width="9.75390625" style="0" customWidth="1"/>
  </cols>
  <sheetData>
    <row r="1" spans="1:25" ht="13.5" thickBot="1">
      <c r="A1" s="86" t="s">
        <v>62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85"/>
      <c r="V1" s="88"/>
      <c r="W1" s="88"/>
      <c r="X1" s="88"/>
      <c r="Y1" s="88"/>
    </row>
    <row r="2" spans="1:31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124</v>
      </c>
      <c r="T2" s="68" t="s">
        <v>44</v>
      </c>
      <c r="U2" s="84" t="s">
        <v>42</v>
      </c>
      <c r="V2" s="57"/>
      <c r="W2" s="57"/>
      <c r="X2" s="57"/>
      <c r="Y2" s="57"/>
      <c r="Z2" s="1"/>
      <c r="AA2" s="1"/>
      <c r="AB2" s="1"/>
      <c r="AC2" s="1"/>
      <c r="AD2" s="1"/>
      <c r="AE2" s="1"/>
    </row>
    <row r="3" spans="1:31" ht="13.5" thickBot="1">
      <c r="A3" s="83"/>
      <c r="B3" s="68"/>
      <c r="C3" s="12"/>
      <c r="D3" s="70"/>
      <c r="E3" s="68" t="s">
        <v>63</v>
      </c>
      <c r="F3" s="96">
        <v>600000</v>
      </c>
      <c r="G3" s="96">
        <v>600010</v>
      </c>
      <c r="H3" s="96">
        <v>600011</v>
      </c>
      <c r="I3" s="71">
        <v>600012</v>
      </c>
      <c r="J3" s="71">
        <v>600020</v>
      </c>
      <c r="K3" s="71">
        <v>600030</v>
      </c>
      <c r="L3" s="71">
        <v>600040</v>
      </c>
      <c r="M3" s="71">
        <v>600050</v>
      </c>
      <c r="N3" s="71">
        <v>600060</v>
      </c>
      <c r="O3" s="71">
        <v>600070</v>
      </c>
      <c r="P3" s="71">
        <v>600080</v>
      </c>
      <c r="Q3" s="71">
        <v>600081</v>
      </c>
      <c r="R3" s="71">
        <v>600082</v>
      </c>
      <c r="S3" s="71">
        <v>600084</v>
      </c>
      <c r="T3" s="71">
        <v>600090</v>
      </c>
      <c r="U3" s="82">
        <v>600940</v>
      </c>
      <c r="V3" s="57"/>
      <c r="W3" s="57"/>
      <c r="X3" s="57"/>
      <c r="Y3" s="57"/>
      <c r="Z3" s="1"/>
      <c r="AA3" s="1"/>
      <c r="AB3" s="1"/>
      <c r="AC3" s="1"/>
      <c r="AD3" s="1"/>
      <c r="AE3" s="1"/>
    </row>
    <row r="4" spans="1:31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8">
        <v>15</v>
      </c>
      <c r="T4" s="109">
        <v>16</v>
      </c>
      <c r="U4" s="110">
        <v>17</v>
      </c>
      <c r="V4" s="29"/>
      <c r="W4" s="29"/>
      <c r="X4" s="29"/>
      <c r="Y4" s="29"/>
      <c r="Z4" s="1"/>
      <c r="AA4" s="1"/>
      <c r="AB4" s="1"/>
      <c r="AC4" s="1"/>
      <c r="AD4" s="1"/>
      <c r="AE4" s="1"/>
    </row>
    <row r="5" spans="1:31" ht="13.5" thickBot="1">
      <c r="A5" s="16" t="s">
        <v>15</v>
      </c>
      <c r="B5" s="17"/>
      <c r="C5" s="30"/>
      <c r="D5" s="65"/>
      <c r="E5" s="30">
        <f aca="true" t="shared" si="0" ref="E5:U5">SUM(E6:E12)</f>
        <v>2351300.09</v>
      </c>
      <c r="F5" s="30">
        <f t="shared" si="0"/>
        <v>2351300.09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>SUM(S6:S12)</f>
        <v>0</v>
      </c>
      <c r="T5" s="30">
        <f t="shared" si="0"/>
        <v>0</v>
      </c>
      <c r="U5" s="37">
        <f t="shared" si="0"/>
        <v>0</v>
      </c>
      <c r="V5" s="58"/>
      <c r="W5" s="58"/>
      <c r="X5" s="58"/>
      <c r="Y5" s="58"/>
      <c r="Z5" s="1"/>
      <c r="AA5" s="1"/>
      <c r="AB5" s="1"/>
      <c r="AC5" s="1"/>
      <c r="AD5" s="1"/>
      <c r="AE5" s="1"/>
    </row>
    <row r="6" spans="1:31" ht="12.75">
      <c r="A6" s="18" t="s">
        <v>115</v>
      </c>
      <c r="B6" s="22"/>
      <c r="C6" s="31"/>
      <c r="D6" s="66"/>
      <c r="E6" s="31">
        <f aca="true" t="shared" si="1" ref="E6:E12">SUM(F6:U6)</f>
        <v>1643783</v>
      </c>
      <c r="F6" s="38">
        <v>1643783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1"/>
      <c r="U6" s="39"/>
      <c r="V6" s="58"/>
      <c r="W6" s="58"/>
      <c r="X6" s="58"/>
      <c r="Y6" s="58"/>
      <c r="Z6" s="1"/>
      <c r="AA6" s="1"/>
      <c r="AB6" s="1"/>
      <c r="AC6" s="1"/>
      <c r="AD6" s="1"/>
      <c r="AE6" s="1"/>
    </row>
    <row r="7" spans="1:31" ht="12.75">
      <c r="A7" s="18" t="s">
        <v>118</v>
      </c>
      <c r="B7" s="22"/>
      <c r="C7" s="31"/>
      <c r="D7" s="66"/>
      <c r="E7" s="32">
        <f t="shared" si="1"/>
        <v>444760</v>
      </c>
      <c r="F7" s="38">
        <v>444760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1"/>
      <c r="U7" s="39"/>
      <c r="V7" s="58"/>
      <c r="W7" s="58"/>
      <c r="X7" s="58"/>
      <c r="Y7" s="58"/>
      <c r="Z7" s="1"/>
      <c r="AA7" s="1"/>
      <c r="AB7" s="1"/>
      <c r="AC7" s="1"/>
      <c r="AD7" s="1"/>
      <c r="AE7" s="1"/>
    </row>
    <row r="8" spans="1:31" ht="12.75">
      <c r="A8" s="15" t="s">
        <v>116</v>
      </c>
      <c r="B8" s="23"/>
      <c r="C8" s="32"/>
      <c r="D8" s="49"/>
      <c r="E8" s="32">
        <f t="shared" si="1"/>
        <v>99000</v>
      </c>
      <c r="F8" s="40">
        <v>99000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2"/>
      <c r="U8" s="41"/>
      <c r="V8" s="58"/>
      <c r="W8" s="58"/>
      <c r="X8" s="58"/>
      <c r="Y8" s="58"/>
      <c r="Z8" s="1"/>
      <c r="AA8" s="1"/>
      <c r="AB8" s="1"/>
      <c r="AC8" s="1"/>
      <c r="AD8" s="1"/>
      <c r="AE8" s="1"/>
    </row>
    <row r="9" spans="1:31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2"/>
      <c r="U9" s="41"/>
      <c r="V9" s="58"/>
      <c r="W9" s="58"/>
      <c r="X9" s="58"/>
      <c r="Y9" s="58"/>
      <c r="Z9" s="1"/>
      <c r="AA9" s="1"/>
      <c r="AB9" s="1"/>
      <c r="AC9" s="1"/>
      <c r="AD9" s="1"/>
      <c r="AE9" s="1"/>
    </row>
    <row r="10" spans="1:31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2"/>
      <c r="U10" s="41"/>
      <c r="V10" s="58"/>
      <c r="W10" s="58"/>
      <c r="X10" s="58"/>
      <c r="Y10" s="58"/>
      <c r="Z10" s="1"/>
      <c r="AA10" s="1"/>
      <c r="AB10" s="1"/>
      <c r="AC10" s="1"/>
      <c r="AD10" s="1"/>
      <c r="AE10" s="1"/>
    </row>
    <row r="11" spans="1:31" ht="12.75">
      <c r="A11" s="15" t="s">
        <v>84</v>
      </c>
      <c r="B11" s="23"/>
      <c r="C11" s="32"/>
      <c r="D11" s="49"/>
      <c r="E11" s="32">
        <f t="shared" si="1"/>
        <v>130589.09</v>
      </c>
      <c r="F11" s="40">
        <v>130589.09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2"/>
      <c r="U11" s="41"/>
      <c r="V11" s="58"/>
      <c r="W11" s="58"/>
      <c r="X11" s="58"/>
      <c r="Y11" s="58"/>
      <c r="Z11" s="1"/>
      <c r="AA11" s="1"/>
      <c r="AB11" s="1"/>
      <c r="AC11" s="1"/>
      <c r="AD11" s="1"/>
      <c r="AE11" s="1"/>
    </row>
    <row r="12" spans="1:31" ht="13.5" thickBot="1">
      <c r="A12" s="19" t="s">
        <v>89</v>
      </c>
      <c r="B12" s="24"/>
      <c r="C12" s="34"/>
      <c r="D12" s="76"/>
      <c r="E12" s="34">
        <f t="shared" si="1"/>
        <v>33168</v>
      </c>
      <c r="F12" s="42">
        <v>33168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4"/>
      <c r="U12" s="45"/>
      <c r="V12" s="58"/>
      <c r="W12" s="58"/>
      <c r="X12" s="58"/>
      <c r="Y12" s="58"/>
      <c r="Z12" s="1"/>
      <c r="AA12" s="1"/>
      <c r="AB12" s="1"/>
      <c r="AC12" s="1"/>
      <c r="AD12" s="1"/>
      <c r="AE12" s="1"/>
    </row>
    <row r="13" spans="1:31" ht="13.5" thickBot="1">
      <c r="A13" s="20"/>
      <c r="B13" s="21"/>
      <c r="C13" s="33"/>
      <c r="D13" s="21"/>
      <c r="E13" s="33">
        <f aca="true" t="shared" si="2" ref="E13:U13">E5-E14</f>
        <v>427064.9099999997</v>
      </c>
      <c r="F13" s="33">
        <f t="shared" si="2"/>
        <v>830624.3099999998</v>
      </c>
      <c r="G13" s="33">
        <f>G5-G14</f>
        <v>-30223</v>
      </c>
      <c r="H13" s="33">
        <f>H5-H14</f>
        <v>-89012.5</v>
      </c>
      <c r="I13" s="33">
        <f t="shared" si="2"/>
        <v>-256</v>
      </c>
      <c r="J13" s="33">
        <f t="shared" si="2"/>
        <v>-35304.65</v>
      </c>
      <c r="K13" s="33">
        <f t="shared" si="2"/>
        <v>-103847.25</v>
      </c>
      <c r="L13" s="33">
        <f t="shared" si="2"/>
        <v>0</v>
      </c>
      <c r="M13" s="33">
        <f t="shared" si="2"/>
        <v>-144382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>S5-S14</f>
        <v>-534</v>
      </c>
      <c r="T13" s="33">
        <f t="shared" si="2"/>
        <v>0</v>
      </c>
      <c r="U13" s="43">
        <f t="shared" si="2"/>
        <v>0</v>
      </c>
      <c r="V13" s="60"/>
      <c r="W13" s="60"/>
      <c r="X13" s="60"/>
      <c r="Y13" s="60"/>
      <c r="Z13" s="1"/>
      <c r="AA13" s="1"/>
      <c r="AB13" s="1"/>
      <c r="AC13" s="1"/>
      <c r="AD13" s="1"/>
      <c r="AE13" s="1"/>
    </row>
    <row r="14" spans="1:31" ht="13.5" thickBot="1">
      <c r="A14" s="16" t="s">
        <v>18</v>
      </c>
      <c r="B14" s="17"/>
      <c r="C14" s="30"/>
      <c r="D14" s="47"/>
      <c r="E14" s="30">
        <f>SUM(E15:E31,E36:E43)</f>
        <v>1924235.1800000002</v>
      </c>
      <c r="F14" s="30">
        <f>SUM(F15:F31,F36:F43)</f>
        <v>1520675.78</v>
      </c>
      <c r="G14" s="30">
        <f>SUM(G15:G31,G36:G43)</f>
        <v>30223</v>
      </c>
      <c r="H14" s="30">
        <f>SUM(H15:H31,H36:H43)</f>
        <v>89012.5</v>
      </c>
      <c r="I14" s="30">
        <f aca="true" t="shared" si="3" ref="I14:U14">SUM(I15:I31,I36:I43)</f>
        <v>256</v>
      </c>
      <c r="J14" s="30">
        <f t="shared" si="3"/>
        <v>35304.65</v>
      </c>
      <c r="K14" s="30">
        <f t="shared" si="3"/>
        <v>103847.25</v>
      </c>
      <c r="L14" s="30">
        <f t="shared" si="3"/>
        <v>0</v>
      </c>
      <c r="M14" s="30">
        <f t="shared" si="3"/>
        <v>144382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>SUM(S15:S31,S36:S43)</f>
        <v>534</v>
      </c>
      <c r="T14" s="30">
        <f t="shared" si="3"/>
        <v>0</v>
      </c>
      <c r="U14" s="37">
        <f t="shared" si="3"/>
        <v>0</v>
      </c>
      <c r="V14" s="58"/>
      <c r="W14" s="58"/>
      <c r="X14" s="58"/>
      <c r="Y14" s="58"/>
      <c r="Z14" s="1"/>
      <c r="AA14" s="1"/>
      <c r="AB14" s="1"/>
      <c r="AC14" s="1"/>
      <c r="AD14" s="1"/>
      <c r="AE14" s="1"/>
    </row>
    <row r="15" spans="1:31" ht="12.75">
      <c r="A15" s="18" t="s">
        <v>19</v>
      </c>
      <c r="B15" s="22"/>
      <c r="C15" s="31"/>
      <c r="D15" s="48"/>
      <c r="E15" s="31">
        <f aca="true" t="shared" si="4" ref="E15:E41">SUM(F15:U15)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1"/>
      <c r="U15" s="39"/>
      <c r="V15" s="58"/>
      <c r="W15" s="58"/>
      <c r="X15" s="58"/>
      <c r="Y15" s="58"/>
      <c r="Z15" s="1"/>
      <c r="AA15" s="1"/>
      <c r="AB15" s="1"/>
      <c r="AC15" s="1"/>
      <c r="AD15" s="1"/>
      <c r="AE15" s="1"/>
    </row>
    <row r="16" spans="1:31" ht="12.75">
      <c r="A16" s="15" t="s">
        <v>20</v>
      </c>
      <c r="B16" s="23"/>
      <c r="C16" s="32"/>
      <c r="D16" s="51"/>
      <c r="E16" s="32">
        <f t="shared" si="4"/>
        <v>34001</v>
      </c>
      <c r="F16" s="40">
        <v>31972.5</v>
      </c>
      <c r="G16" s="40"/>
      <c r="H16" s="40">
        <v>2028.5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32"/>
      <c r="U16" s="41"/>
      <c r="V16" s="58"/>
      <c r="W16" s="58"/>
      <c r="X16" s="58"/>
      <c r="Y16" s="58"/>
      <c r="Z16" s="1"/>
      <c r="AA16" s="1"/>
      <c r="AB16" s="1"/>
      <c r="AC16" s="1"/>
      <c r="AD16" s="1"/>
      <c r="AE16" s="1"/>
    </row>
    <row r="17" spans="1:31" ht="12.75">
      <c r="A17" s="15" t="s">
        <v>21</v>
      </c>
      <c r="B17" s="23"/>
      <c r="C17" s="32"/>
      <c r="D17" s="51"/>
      <c r="E17" s="32">
        <f t="shared" si="4"/>
        <v>2238</v>
      </c>
      <c r="F17" s="40">
        <v>2238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2"/>
      <c r="U17" s="41"/>
      <c r="V17" s="58"/>
      <c r="W17" s="58"/>
      <c r="X17" s="58"/>
      <c r="Y17" s="58"/>
      <c r="Z17" s="1"/>
      <c r="AA17" s="1"/>
      <c r="AB17" s="1"/>
      <c r="AC17" s="1"/>
      <c r="AD17" s="1"/>
      <c r="AE17" s="1"/>
    </row>
    <row r="18" spans="1:31" ht="12.75">
      <c r="A18" s="15" t="s">
        <v>31</v>
      </c>
      <c r="B18" s="23"/>
      <c r="C18" s="32"/>
      <c r="D18" s="51"/>
      <c r="E18" s="32">
        <f t="shared" si="4"/>
        <v>9050</v>
      </c>
      <c r="F18" s="40">
        <v>9050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2"/>
      <c r="U18" s="41"/>
      <c r="V18" s="58"/>
      <c r="W18" s="58"/>
      <c r="X18" s="58"/>
      <c r="Y18" s="58"/>
      <c r="Z18" s="1"/>
      <c r="AA18" s="1"/>
      <c r="AB18" s="1"/>
      <c r="AC18" s="1"/>
      <c r="AD18" s="1"/>
      <c r="AE18" s="1"/>
    </row>
    <row r="19" spans="1:31" ht="12.75">
      <c r="A19" s="15" t="s">
        <v>22</v>
      </c>
      <c r="B19" s="23"/>
      <c r="C19" s="32"/>
      <c r="D19" s="51"/>
      <c r="E19" s="32">
        <f t="shared" si="4"/>
        <v>46855.4</v>
      </c>
      <c r="F19" s="40">
        <v>38044</v>
      </c>
      <c r="G19" s="40"/>
      <c r="H19" s="40"/>
      <c r="I19" s="40"/>
      <c r="J19" s="40">
        <v>371.15</v>
      </c>
      <c r="K19" s="40">
        <v>8440.25</v>
      </c>
      <c r="L19" s="40"/>
      <c r="M19" s="40"/>
      <c r="N19" s="40"/>
      <c r="O19" s="40"/>
      <c r="P19" s="40"/>
      <c r="Q19" s="40"/>
      <c r="R19" s="40"/>
      <c r="S19" s="40"/>
      <c r="T19" s="32"/>
      <c r="U19" s="41"/>
      <c r="V19" s="58"/>
      <c r="W19" s="58"/>
      <c r="X19" s="58"/>
      <c r="Y19" s="58"/>
      <c r="Z19" s="1"/>
      <c r="AA19" s="1"/>
      <c r="AB19" s="1"/>
      <c r="AC19" s="1"/>
      <c r="AD19" s="1"/>
      <c r="AE19" s="1"/>
    </row>
    <row r="20" spans="1:31" ht="12.75">
      <c r="A20" s="15" t="s">
        <v>23</v>
      </c>
      <c r="B20" s="23"/>
      <c r="C20" s="32"/>
      <c r="D20" s="51"/>
      <c r="E20" s="32">
        <f t="shared" si="4"/>
        <v>51119</v>
      </c>
      <c r="F20" s="40">
        <v>39200</v>
      </c>
      <c r="G20" s="40">
        <v>70</v>
      </c>
      <c r="H20" s="40">
        <v>11285</v>
      </c>
      <c r="I20" s="40"/>
      <c r="J20" s="40">
        <v>30</v>
      </c>
      <c r="K20" s="40"/>
      <c r="L20" s="40"/>
      <c r="M20" s="40"/>
      <c r="N20" s="40"/>
      <c r="O20" s="40"/>
      <c r="P20" s="40"/>
      <c r="Q20" s="40"/>
      <c r="R20" s="40"/>
      <c r="S20" s="40">
        <v>534</v>
      </c>
      <c r="T20" s="32"/>
      <c r="U20" s="41"/>
      <c r="V20" s="58"/>
      <c r="W20" s="58"/>
      <c r="X20" s="58"/>
      <c r="Y20" s="58"/>
      <c r="Z20" s="1"/>
      <c r="AA20" s="1"/>
      <c r="AB20" s="1"/>
      <c r="AC20" s="1"/>
      <c r="AD20" s="1"/>
      <c r="AE20" s="1"/>
    </row>
    <row r="21" spans="1:31" ht="12.75">
      <c r="A21" s="15" t="s">
        <v>24</v>
      </c>
      <c r="B21" s="23"/>
      <c r="C21" s="32"/>
      <c r="D21" s="51"/>
      <c r="E21" s="32">
        <f t="shared" si="4"/>
        <v>180000</v>
      </c>
      <c r="F21" s="40">
        <v>180000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2"/>
      <c r="U21" s="41"/>
      <c r="V21" s="58"/>
      <c r="W21" s="58"/>
      <c r="X21" s="58"/>
      <c r="Y21" s="58"/>
      <c r="Z21" s="1"/>
      <c r="AA21" s="1"/>
      <c r="AB21" s="1"/>
      <c r="AC21" s="1"/>
      <c r="AD21" s="1"/>
      <c r="AE21" s="1"/>
    </row>
    <row r="22" spans="1:31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2"/>
      <c r="U22" s="41"/>
      <c r="V22" s="58"/>
      <c r="W22" s="58"/>
      <c r="X22" s="58"/>
      <c r="Y22" s="58"/>
      <c r="Z22" s="1"/>
      <c r="AA22" s="1"/>
      <c r="AB22" s="1"/>
      <c r="AC22" s="1"/>
      <c r="AD22" s="1"/>
      <c r="AE22" s="1"/>
    </row>
    <row r="23" spans="1:31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2"/>
      <c r="U23" s="41"/>
      <c r="V23" s="58"/>
      <c r="W23" s="58"/>
      <c r="X23" s="58"/>
      <c r="Y23" s="58"/>
      <c r="Z23" s="1"/>
      <c r="AA23" s="1"/>
      <c r="AB23" s="1"/>
      <c r="AC23" s="1"/>
      <c r="AD23" s="1"/>
      <c r="AE23" s="1"/>
    </row>
    <row r="24" spans="1:31" ht="12.75">
      <c r="A24" s="15" t="s">
        <v>27</v>
      </c>
      <c r="B24" s="23"/>
      <c r="C24" s="32"/>
      <c r="D24" s="51"/>
      <c r="E24" s="32">
        <f t="shared" si="4"/>
        <v>2617</v>
      </c>
      <c r="F24" s="40">
        <v>2104</v>
      </c>
      <c r="G24" s="40"/>
      <c r="H24" s="40">
        <v>513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2"/>
      <c r="U24" s="41"/>
      <c r="V24" s="58"/>
      <c r="W24" s="58"/>
      <c r="X24" s="58"/>
      <c r="Y24" s="58"/>
      <c r="Z24" s="1"/>
      <c r="AA24" s="1"/>
      <c r="AB24" s="1"/>
      <c r="AC24" s="1"/>
      <c r="AD24" s="1"/>
      <c r="AE24" s="1"/>
    </row>
    <row r="25" spans="1:31" ht="12.75">
      <c r="A25" s="15" t="s">
        <v>90</v>
      </c>
      <c r="B25" s="23"/>
      <c r="C25" s="32"/>
      <c r="D25" s="51"/>
      <c r="E25" s="32">
        <f t="shared" si="4"/>
        <v>188920.78</v>
      </c>
      <c r="F25" s="40">
        <v>186670.78</v>
      </c>
      <c r="G25" s="40"/>
      <c r="H25" s="40">
        <v>1200</v>
      </c>
      <c r="I25" s="40"/>
      <c r="J25" s="40">
        <v>1050</v>
      </c>
      <c r="K25" s="40"/>
      <c r="L25" s="40"/>
      <c r="M25" s="40"/>
      <c r="N25" s="40"/>
      <c r="O25" s="40"/>
      <c r="P25" s="40"/>
      <c r="Q25" s="40"/>
      <c r="R25" s="40"/>
      <c r="S25" s="40"/>
      <c r="T25" s="32"/>
      <c r="U25" s="41"/>
      <c r="V25" s="58"/>
      <c r="W25" s="58"/>
      <c r="X25" s="58"/>
      <c r="Y25" s="58"/>
      <c r="Z25" s="1"/>
      <c r="AA25" s="1"/>
      <c r="AB25" s="1"/>
      <c r="AC25" s="1"/>
      <c r="AD25" s="1"/>
      <c r="AE25" s="1"/>
    </row>
    <row r="26" spans="1:31" ht="12.75">
      <c r="A26" s="15" t="s">
        <v>91</v>
      </c>
      <c r="B26" s="23"/>
      <c r="C26" s="32"/>
      <c r="D26" s="51"/>
      <c r="E26" s="32">
        <f t="shared" si="4"/>
        <v>290063</v>
      </c>
      <c r="F26" s="40">
        <v>290063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2"/>
      <c r="U26" s="41"/>
      <c r="V26" s="58"/>
      <c r="W26" s="58"/>
      <c r="X26" s="58"/>
      <c r="Y26" s="58"/>
      <c r="Z26" s="1"/>
      <c r="AA26" s="1"/>
      <c r="AB26" s="1"/>
      <c r="AC26" s="1"/>
      <c r="AD26" s="1"/>
      <c r="AE26" s="1"/>
    </row>
    <row r="27" spans="1:31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2"/>
      <c r="U27" s="41"/>
      <c r="V27" s="58"/>
      <c r="W27" s="58"/>
      <c r="X27" s="58"/>
      <c r="Y27" s="58"/>
      <c r="Z27" s="1"/>
      <c r="AA27" s="1"/>
      <c r="AB27" s="1"/>
      <c r="AC27" s="1"/>
      <c r="AD27" s="1"/>
      <c r="AE27" s="1"/>
    </row>
    <row r="28" spans="1:31" ht="12.75">
      <c r="A28" s="15" t="s">
        <v>93</v>
      </c>
      <c r="B28" s="23"/>
      <c r="C28" s="32"/>
      <c r="D28" s="51"/>
      <c r="E28" s="32">
        <f t="shared" si="4"/>
        <v>105717</v>
      </c>
      <c r="F28" s="40">
        <v>3609</v>
      </c>
      <c r="G28" s="40">
        <v>22553</v>
      </c>
      <c r="H28" s="40">
        <v>36543</v>
      </c>
      <c r="I28" s="40"/>
      <c r="J28" s="40">
        <v>18993</v>
      </c>
      <c r="K28" s="40">
        <v>8499</v>
      </c>
      <c r="L28" s="40"/>
      <c r="M28" s="40">
        <v>15520</v>
      </c>
      <c r="N28" s="40"/>
      <c r="O28" s="40"/>
      <c r="P28" s="40"/>
      <c r="Q28" s="40"/>
      <c r="R28" s="40"/>
      <c r="S28" s="40"/>
      <c r="T28" s="125"/>
      <c r="U28" s="129"/>
      <c r="V28" s="58"/>
      <c r="W28" s="58"/>
      <c r="X28" s="58"/>
      <c r="Y28" s="58"/>
      <c r="Z28" s="1"/>
      <c r="AA28" s="1"/>
      <c r="AB28" s="1"/>
      <c r="AC28" s="1"/>
      <c r="AD28" s="1"/>
      <c r="AE28" s="1"/>
    </row>
    <row r="29" spans="1:31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2"/>
      <c r="U29" s="41"/>
      <c r="V29" s="58"/>
      <c r="W29" s="58"/>
      <c r="X29" s="58"/>
      <c r="Y29" s="58"/>
      <c r="Z29" s="1"/>
      <c r="AA29" s="1"/>
      <c r="AB29" s="1"/>
      <c r="AC29" s="1"/>
      <c r="AD29" s="1"/>
      <c r="AE29" s="1"/>
    </row>
    <row r="30" spans="1:31" ht="12.75">
      <c r="A30" s="15" t="s">
        <v>95</v>
      </c>
      <c r="B30" s="23"/>
      <c r="C30" s="32"/>
      <c r="D30" s="51"/>
      <c r="E30" s="32">
        <f t="shared" si="4"/>
        <v>17615.5</v>
      </c>
      <c r="F30" s="40">
        <v>2961</v>
      </c>
      <c r="G30" s="40"/>
      <c r="H30" s="40">
        <v>6568</v>
      </c>
      <c r="I30" s="40">
        <v>256</v>
      </c>
      <c r="J30" s="40">
        <v>6010.5</v>
      </c>
      <c r="K30" s="40">
        <v>308</v>
      </c>
      <c r="L30" s="40"/>
      <c r="M30" s="40">
        <v>1512</v>
      </c>
      <c r="N30" s="40"/>
      <c r="O30" s="40"/>
      <c r="P30" s="40"/>
      <c r="Q30" s="40"/>
      <c r="R30" s="40"/>
      <c r="S30" s="40"/>
      <c r="T30" s="32"/>
      <c r="U30" s="41"/>
      <c r="V30" s="58"/>
      <c r="W30" s="58"/>
      <c r="X30" s="58"/>
      <c r="Y30" s="58"/>
      <c r="Z30" s="1"/>
      <c r="AA30" s="1"/>
      <c r="AB30" s="1"/>
      <c r="AC30" s="1"/>
      <c r="AD30" s="1"/>
      <c r="AE30" s="1"/>
    </row>
    <row r="31" spans="1:31" ht="12.75">
      <c r="A31" s="15" t="s">
        <v>96</v>
      </c>
      <c r="B31" s="23"/>
      <c r="C31" s="32"/>
      <c r="D31" s="51"/>
      <c r="E31" s="32">
        <f t="shared" si="4"/>
        <v>753580</v>
      </c>
      <c r="F31" s="40">
        <f aca="true" t="shared" si="5" ref="F31:U31">SUM(F32:F35)</f>
        <v>492305</v>
      </c>
      <c r="G31" s="40">
        <f>SUM(G32:G35)</f>
        <v>7600</v>
      </c>
      <c r="H31" s="40">
        <f>SUM(H32:H35)</f>
        <v>30875</v>
      </c>
      <c r="I31" s="40">
        <f t="shared" si="5"/>
        <v>0</v>
      </c>
      <c r="J31" s="40">
        <f t="shared" si="5"/>
        <v>8850</v>
      </c>
      <c r="K31" s="40">
        <f t="shared" si="5"/>
        <v>86600</v>
      </c>
      <c r="L31" s="40">
        <f t="shared" si="5"/>
        <v>0</v>
      </c>
      <c r="M31" s="40">
        <f t="shared" si="5"/>
        <v>127350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>SUM(S32:S35)</f>
        <v>0</v>
      </c>
      <c r="T31" s="40">
        <f t="shared" si="5"/>
        <v>0</v>
      </c>
      <c r="U31" s="56">
        <f t="shared" si="5"/>
        <v>0</v>
      </c>
      <c r="V31" s="59"/>
      <c r="W31" s="59"/>
      <c r="X31" s="59"/>
      <c r="Y31" s="59"/>
      <c r="Z31" s="1"/>
      <c r="AA31" s="1"/>
      <c r="AB31" s="1"/>
      <c r="AC31" s="1"/>
      <c r="AD31" s="1"/>
      <c r="AE31" s="1"/>
    </row>
    <row r="32" spans="1:31" ht="12.75">
      <c r="A32" s="15" t="s">
        <v>97</v>
      </c>
      <c r="B32" s="23"/>
      <c r="C32" s="32"/>
      <c r="D32" s="49"/>
      <c r="E32" s="32">
        <f t="shared" si="4"/>
        <v>349438</v>
      </c>
      <c r="F32" s="40">
        <v>349438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32"/>
      <c r="U32" s="41"/>
      <c r="V32" s="58"/>
      <c r="W32" s="58"/>
      <c r="X32" s="58"/>
      <c r="Y32" s="58"/>
      <c r="Z32" s="1"/>
      <c r="AA32" s="1"/>
      <c r="AB32" s="1"/>
      <c r="AC32" s="1"/>
      <c r="AD32" s="1"/>
      <c r="AE32" s="1"/>
    </row>
    <row r="33" spans="1:31" ht="12.75">
      <c r="A33" s="15" t="s">
        <v>28</v>
      </c>
      <c r="B33" s="23"/>
      <c r="C33" s="32"/>
      <c r="D33" s="49"/>
      <c r="E33" s="32">
        <f t="shared" si="4"/>
        <v>20300</v>
      </c>
      <c r="F33" s="40">
        <v>20300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2"/>
      <c r="U33" s="41"/>
      <c r="V33" s="58"/>
      <c r="W33" s="58"/>
      <c r="X33" s="58"/>
      <c r="Y33" s="58"/>
      <c r="Z33" s="1"/>
      <c r="AA33" s="1"/>
      <c r="AB33" s="1"/>
      <c r="AC33" s="1"/>
      <c r="AD33" s="1"/>
      <c r="AE33" s="1"/>
    </row>
    <row r="34" spans="1:31" ht="12.75">
      <c r="A34" s="15" t="s">
        <v>29</v>
      </c>
      <c r="B34" s="23"/>
      <c r="C34" s="32"/>
      <c r="D34" s="49"/>
      <c r="E34" s="32">
        <f t="shared" si="4"/>
        <v>261275</v>
      </c>
      <c r="F34" s="40"/>
      <c r="G34" s="40">
        <v>7600</v>
      </c>
      <c r="H34" s="40">
        <v>30875</v>
      </c>
      <c r="I34" s="40"/>
      <c r="J34" s="40">
        <v>8850</v>
      </c>
      <c r="K34" s="40">
        <v>86600</v>
      </c>
      <c r="L34" s="40"/>
      <c r="M34" s="40">
        <v>127350</v>
      </c>
      <c r="N34" s="40"/>
      <c r="O34" s="40"/>
      <c r="P34" s="40"/>
      <c r="Q34" s="40"/>
      <c r="R34" s="40"/>
      <c r="S34" s="40"/>
      <c r="T34" s="32"/>
      <c r="U34" s="41"/>
      <c r="V34" s="58"/>
      <c r="W34" s="58"/>
      <c r="X34" s="58"/>
      <c r="Y34" s="58"/>
      <c r="Z34" s="1"/>
      <c r="AA34" s="1"/>
      <c r="AB34" s="1"/>
      <c r="AC34" s="1"/>
      <c r="AD34" s="1"/>
      <c r="AE34" s="1"/>
    </row>
    <row r="35" spans="1:31" ht="12.75">
      <c r="A35" s="15" t="s">
        <v>30</v>
      </c>
      <c r="B35" s="23"/>
      <c r="C35" s="32"/>
      <c r="D35" s="49"/>
      <c r="E35" s="32">
        <f t="shared" si="4"/>
        <v>122567</v>
      </c>
      <c r="F35" s="40">
        <v>122567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2"/>
      <c r="U35" s="41"/>
      <c r="V35" s="58"/>
      <c r="W35" s="58"/>
      <c r="X35" s="58"/>
      <c r="Y35" s="58"/>
      <c r="Z35" s="1"/>
      <c r="AA35" s="1"/>
      <c r="AB35" s="1"/>
      <c r="AC35" s="1"/>
      <c r="AD35" s="1"/>
      <c r="AE35" s="1"/>
    </row>
    <row r="36" spans="1:31" ht="12.75">
      <c r="A36" s="15" t="s">
        <v>98</v>
      </c>
      <c r="B36" s="23"/>
      <c r="C36" s="32"/>
      <c r="D36" s="51"/>
      <c r="E36" s="32">
        <f t="shared" si="4"/>
        <v>18259.5</v>
      </c>
      <c r="F36" s="40">
        <v>18259.5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2"/>
      <c r="U36" s="41"/>
      <c r="V36" s="58"/>
      <c r="W36" s="58"/>
      <c r="X36" s="58"/>
      <c r="Y36" s="58"/>
      <c r="Z36" s="1"/>
      <c r="AA36" s="1"/>
      <c r="AB36" s="1"/>
      <c r="AC36" s="1"/>
      <c r="AD36" s="1"/>
      <c r="AE36" s="1"/>
    </row>
    <row r="37" spans="1:31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2"/>
      <c r="U37" s="41"/>
      <c r="V37" s="58"/>
      <c r="W37" s="58"/>
      <c r="X37" s="58"/>
      <c r="Y37" s="58"/>
      <c r="Z37" s="1"/>
      <c r="AA37" s="1"/>
      <c r="AB37" s="1"/>
      <c r="AC37" s="1"/>
      <c r="AD37" s="1"/>
      <c r="AE37" s="1"/>
    </row>
    <row r="38" spans="1:28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2"/>
      <c r="U38" s="41"/>
      <c r="V38" s="58"/>
      <c r="W38" s="58"/>
      <c r="X38" s="58"/>
      <c r="Y38" s="58"/>
      <c r="Z38" s="1"/>
      <c r="AA38" s="1"/>
      <c r="AB38" s="1"/>
    </row>
    <row r="39" spans="1:28" ht="12.75">
      <c r="A39" s="15" t="s">
        <v>101</v>
      </c>
      <c r="B39" s="23"/>
      <c r="C39" s="32"/>
      <c r="D39" s="51"/>
      <c r="E39" s="32">
        <f t="shared" si="4"/>
        <v>15463</v>
      </c>
      <c r="F39" s="40">
        <v>15463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2"/>
      <c r="U39" s="41"/>
      <c r="V39" s="58"/>
      <c r="W39" s="58"/>
      <c r="X39" s="58"/>
      <c r="Y39" s="58"/>
      <c r="Z39" s="1"/>
      <c r="AA39" s="1"/>
      <c r="AB39" s="1"/>
    </row>
    <row r="40" spans="1:28" ht="12.75">
      <c r="A40" s="19" t="s">
        <v>102</v>
      </c>
      <c r="B40" s="24"/>
      <c r="C40" s="34"/>
      <c r="D40" s="52"/>
      <c r="E40" s="32">
        <f t="shared" si="4"/>
        <v>104368</v>
      </c>
      <c r="F40" s="42">
        <v>104368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34"/>
      <c r="U40" s="45"/>
      <c r="V40" s="58"/>
      <c r="W40" s="58"/>
      <c r="X40" s="58"/>
      <c r="Y40" s="58"/>
      <c r="Z40" s="1"/>
      <c r="AA40" s="1"/>
      <c r="AB40" s="1"/>
    </row>
    <row r="41" spans="1:28" ht="12.75">
      <c r="A41" s="19" t="s">
        <v>103</v>
      </c>
      <c r="B41" s="24"/>
      <c r="C41" s="34"/>
      <c r="D41" s="52"/>
      <c r="E41" s="32">
        <f t="shared" si="4"/>
        <v>104368</v>
      </c>
      <c r="F41" s="42">
        <v>104368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34"/>
      <c r="U41" s="45"/>
      <c r="V41" s="58"/>
      <c r="W41" s="58"/>
      <c r="X41" s="58"/>
      <c r="Y41" s="58"/>
      <c r="Z41" s="1"/>
      <c r="AA41" s="1"/>
      <c r="AB41" s="1"/>
    </row>
    <row r="42" spans="1:28" ht="12.75">
      <c r="A42" s="19" t="s">
        <v>104</v>
      </c>
      <c r="B42" s="24"/>
      <c r="C42" s="34"/>
      <c r="D42" s="52"/>
      <c r="E42" s="32">
        <f>SUM(F42:Z42)</f>
        <v>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34"/>
      <c r="U42" s="45"/>
      <c r="V42" s="58"/>
      <c r="W42" s="58"/>
      <c r="X42" s="58"/>
      <c r="Y42" s="58"/>
      <c r="Z42" s="1"/>
      <c r="AA42" s="1"/>
      <c r="AB42" s="1"/>
    </row>
    <row r="43" spans="1:28" ht="13.5" thickBot="1">
      <c r="A43" s="19" t="s">
        <v>105</v>
      </c>
      <c r="B43" s="24"/>
      <c r="C43" s="34"/>
      <c r="D43" s="52"/>
      <c r="E43" s="34">
        <f>SUM(F43:Z43)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4"/>
      <c r="U43" s="45"/>
      <c r="V43" s="58"/>
      <c r="W43" s="58"/>
      <c r="X43" s="58"/>
      <c r="Y43" s="58"/>
      <c r="Z43" s="1"/>
      <c r="AA43" s="1"/>
      <c r="AB43" s="1"/>
    </row>
    <row r="44" spans="1:28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6"/>
      <c r="U44" s="149"/>
      <c r="V44" s="58"/>
      <c r="W44" s="58"/>
      <c r="X44" s="58"/>
      <c r="Y44" s="58"/>
      <c r="Z44" s="1"/>
      <c r="AA44" s="1"/>
      <c r="AB44" s="1"/>
    </row>
    <row r="45" spans="1:28" ht="13.5" thickBot="1">
      <c r="A45" s="16" t="s">
        <v>106</v>
      </c>
      <c r="B45" s="17"/>
      <c r="C45" s="30"/>
      <c r="D45" s="131"/>
      <c r="E45" s="30">
        <f aca="true" t="shared" si="6" ref="E45:U45">SUM(E15:E31,E37:E39,E42:E43)</f>
        <v>1697239.6800000002</v>
      </c>
      <c r="F45" s="30">
        <f t="shared" si="6"/>
        <v>1293680.28</v>
      </c>
      <c r="G45" s="30">
        <f>SUM(G15:G31,G37:G39,G42:G43)</f>
        <v>30223</v>
      </c>
      <c r="H45" s="30">
        <f>SUM(H15:H31,H37:H39,H42:H43)</f>
        <v>89012.5</v>
      </c>
      <c r="I45" s="30">
        <f t="shared" si="6"/>
        <v>256</v>
      </c>
      <c r="J45" s="30">
        <f t="shared" si="6"/>
        <v>35304.65</v>
      </c>
      <c r="K45" s="30">
        <f t="shared" si="6"/>
        <v>103847.25</v>
      </c>
      <c r="L45" s="30">
        <f t="shared" si="6"/>
        <v>0</v>
      </c>
      <c r="M45" s="30">
        <f t="shared" si="6"/>
        <v>144382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>SUM(S15:S31,S37:S39,S42:S43)</f>
        <v>534</v>
      </c>
      <c r="T45" s="30">
        <f t="shared" si="6"/>
        <v>0</v>
      </c>
      <c r="U45" s="37">
        <f t="shared" si="6"/>
        <v>0</v>
      </c>
      <c r="V45" s="58"/>
      <c r="W45" s="58"/>
      <c r="X45" s="58"/>
      <c r="Y45" s="58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1. - 4. Q 2008 za SLK Bratislava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5">
      <selection activeCell="F5" sqref="F5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1" width="9.75390625" style="0" customWidth="1"/>
    <col min="22" max="24" width="8.75390625" style="0" customWidth="1"/>
    <col min="25" max="25" width="9.75390625" style="0" customWidth="1"/>
  </cols>
  <sheetData>
    <row r="1" spans="1:25" ht="13.5" thickBot="1">
      <c r="A1" s="86" t="s">
        <v>64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85"/>
      <c r="V1" s="88"/>
      <c r="W1" s="88"/>
      <c r="X1" s="88"/>
      <c r="Y1" s="88"/>
    </row>
    <row r="2" spans="1:31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7" t="s">
        <v>111</v>
      </c>
      <c r="U2" s="84" t="s">
        <v>42</v>
      </c>
      <c r="V2" s="57"/>
      <c r="W2" s="57"/>
      <c r="X2" s="57"/>
      <c r="Y2" s="57"/>
      <c r="Z2" s="1"/>
      <c r="AA2" s="1"/>
      <c r="AB2" s="1"/>
      <c r="AC2" s="1"/>
      <c r="AD2" s="1"/>
      <c r="AE2" s="1"/>
    </row>
    <row r="3" spans="1:31" ht="13.5" thickBot="1">
      <c r="A3" s="83"/>
      <c r="B3" s="68"/>
      <c r="C3" s="12"/>
      <c r="D3" s="70"/>
      <c r="E3" s="68" t="s">
        <v>65</v>
      </c>
      <c r="F3" s="96">
        <v>700000</v>
      </c>
      <c r="G3" s="96">
        <v>700010</v>
      </c>
      <c r="H3" s="96">
        <v>700011</v>
      </c>
      <c r="I3" s="71">
        <v>700012</v>
      </c>
      <c r="J3" s="71">
        <v>700020</v>
      </c>
      <c r="K3" s="71">
        <v>700030</v>
      </c>
      <c r="L3" s="71">
        <v>700040</v>
      </c>
      <c r="M3" s="71">
        <v>700050</v>
      </c>
      <c r="N3" s="71">
        <v>700060</v>
      </c>
      <c r="O3" s="71">
        <v>700070</v>
      </c>
      <c r="P3" s="71">
        <v>700080</v>
      </c>
      <c r="Q3" s="71">
        <v>700081</v>
      </c>
      <c r="R3" s="71">
        <v>700082</v>
      </c>
      <c r="S3" s="71">
        <v>700090</v>
      </c>
      <c r="T3" s="166">
        <v>700306</v>
      </c>
      <c r="U3" s="82">
        <v>700940</v>
      </c>
      <c r="V3" s="57"/>
      <c r="W3" s="57"/>
      <c r="X3" s="57"/>
      <c r="Y3" s="57"/>
      <c r="Z3" s="1"/>
      <c r="AA3" s="1"/>
      <c r="AB3" s="1"/>
      <c r="AC3" s="1"/>
      <c r="AD3" s="1"/>
      <c r="AE3" s="1"/>
    </row>
    <row r="4" spans="1:31" ht="13.5" thickBot="1">
      <c r="A4" s="104" t="s">
        <v>5</v>
      </c>
      <c r="B4" s="105"/>
      <c r="C4" s="3"/>
      <c r="D4" s="106"/>
      <c r="E4" s="105" t="s">
        <v>123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67">
        <v>16</v>
      </c>
      <c r="U4" s="110">
        <v>17</v>
      </c>
      <c r="V4" s="29"/>
      <c r="W4" s="29"/>
      <c r="X4" s="29"/>
      <c r="Y4" s="29"/>
      <c r="Z4" s="1"/>
      <c r="AA4" s="1"/>
      <c r="AB4" s="1"/>
      <c r="AC4" s="1"/>
      <c r="AD4" s="1"/>
      <c r="AE4" s="1"/>
    </row>
    <row r="5" spans="1:31" ht="13.5" thickBot="1">
      <c r="A5" s="16" t="s">
        <v>15</v>
      </c>
      <c r="B5" s="17"/>
      <c r="C5" s="30"/>
      <c r="D5" s="65"/>
      <c r="E5" s="30">
        <f aca="true" t="shared" si="0" ref="E5:U5">SUM(E6:E12)</f>
        <v>2575830.2</v>
      </c>
      <c r="F5" s="30">
        <f t="shared" si="0"/>
        <v>2575830.2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 t="shared" si="0"/>
        <v>0</v>
      </c>
      <c r="U5" s="37">
        <f t="shared" si="0"/>
        <v>0</v>
      </c>
      <c r="V5" s="58"/>
      <c r="W5" s="58"/>
      <c r="X5" s="58"/>
      <c r="Y5" s="58"/>
      <c r="Z5" s="1"/>
      <c r="AA5" s="1"/>
      <c r="AB5" s="1"/>
      <c r="AC5" s="1"/>
      <c r="AD5" s="1"/>
      <c r="AE5" s="1"/>
    </row>
    <row r="6" spans="1:31" ht="12.75">
      <c r="A6" s="18" t="s">
        <v>115</v>
      </c>
      <c r="B6" s="22"/>
      <c r="C6" s="31"/>
      <c r="D6" s="66"/>
      <c r="E6" s="31">
        <f aca="true" t="shared" si="1" ref="E6:E12">SUM(F6:U6)</f>
        <v>1939845</v>
      </c>
      <c r="F6" s="38">
        <v>1939845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170"/>
      <c r="U6" s="39"/>
      <c r="V6" s="58"/>
      <c r="W6" s="58"/>
      <c r="X6" s="58"/>
      <c r="Y6" s="58"/>
      <c r="Z6" s="1"/>
      <c r="AA6" s="1"/>
      <c r="AB6" s="1"/>
      <c r="AC6" s="1"/>
      <c r="AD6" s="1"/>
      <c r="AE6" s="1"/>
    </row>
    <row r="7" spans="1:31" ht="12.75">
      <c r="A7" s="18" t="s">
        <v>118</v>
      </c>
      <c r="B7" s="22"/>
      <c r="C7" s="31"/>
      <c r="D7" s="66"/>
      <c r="E7" s="32">
        <f t="shared" si="1"/>
        <v>531630</v>
      </c>
      <c r="F7" s="38">
        <v>531630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170"/>
      <c r="U7" s="39"/>
      <c r="V7" s="58"/>
      <c r="W7" s="58"/>
      <c r="X7" s="58"/>
      <c r="Y7" s="58"/>
      <c r="Z7" s="1"/>
      <c r="AA7" s="1"/>
      <c r="AB7" s="1"/>
      <c r="AC7" s="1"/>
      <c r="AD7" s="1"/>
      <c r="AE7" s="1"/>
    </row>
    <row r="8" spans="1:31" ht="12.75">
      <c r="A8" s="15" t="s">
        <v>116</v>
      </c>
      <c r="B8" s="23"/>
      <c r="C8" s="32"/>
      <c r="D8" s="49"/>
      <c r="E8" s="32">
        <f t="shared" si="1"/>
        <v>96000</v>
      </c>
      <c r="F8" s="40">
        <v>96000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168"/>
      <c r="U8" s="56"/>
      <c r="V8" s="58"/>
      <c r="W8" s="58"/>
      <c r="X8" s="58"/>
      <c r="Y8" s="58"/>
      <c r="Z8" s="1"/>
      <c r="AA8" s="1"/>
      <c r="AB8" s="1"/>
      <c r="AC8" s="1"/>
      <c r="AD8" s="1"/>
      <c r="AE8" s="1"/>
    </row>
    <row r="9" spans="1:31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125"/>
      <c r="P9" s="40"/>
      <c r="Q9" s="40"/>
      <c r="R9" s="40"/>
      <c r="S9" s="32"/>
      <c r="T9" s="168"/>
      <c r="U9" s="41"/>
      <c r="V9" s="58"/>
      <c r="W9" s="58"/>
      <c r="X9" s="58"/>
      <c r="Y9" s="58"/>
      <c r="Z9" s="1"/>
      <c r="AA9" s="1"/>
      <c r="AB9" s="1"/>
      <c r="AC9" s="1"/>
      <c r="AD9" s="1"/>
      <c r="AE9" s="1"/>
    </row>
    <row r="10" spans="1:31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168"/>
      <c r="U10" s="41"/>
      <c r="V10" s="58"/>
      <c r="W10" s="58"/>
      <c r="X10" s="58"/>
      <c r="Y10" s="58"/>
      <c r="Z10" s="1"/>
      <c r="AA10" s="1"/>
      <c r="AB10" s="1"/>
      <c r="AC10" s="1"/>
      <c r="AD10" s="1"/>
      <c r="AE10" s="1"/>
    </row>
    <row r="11" spans="1:31" ht="12.75">
      <c r="A11" s="15" t="s">
        <v>84</v>
      </c>
      <c r="B11" s="23"/>
      <c r="C11" s="32"/>
      <c r="D11" s="49"/>
      <c r="E11" s="32">
        <f t="shared" si="1"/>
        <v>6855.2</v>
      </c>
      <c r="F11" s="40">
        <v>6855.2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168"/>
      <c r="U11" s="41"/>
      <c r="V11" s="58"/>
      <c r="W11" s="58"/>
      <c r="X11" s="58"/>
      <c r="Y11" s="58"/>
      <c r="Z11" s="1"/>
      <c r="AA11" s="1"/>
      <c r="AB11" s="1"/>
      <c r="AC11" s="1"/>
      <c r="AD11" s="1"/>
      <c r="AE11" s="1"/>
    </row>
    <row r="12" spans="1:31" ht="13.5" thickBot="1">
      <c r="A12" s="19" t="s">
        <v>89</v>
      </c>
      <c r="B12" s="24"/>
      <c r="C12" s="34"/>
      <c r="D12" s="76"/>
      <c r="E12" s="34">
        <f t="shared" si="1"/>
        <v>1500</v>
      </c>
      <c r="F12" s="42">
        <v>1500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171"/>
      <c r="U12" s="116"/>
      <c r="V12" s="58"/>
      <c r="W12" s="58"/>
      <c r="X12" s="58"/>
      <c r="Y12" s="58"/>
      <c r="Z12" s="1"/>
      <c r="AA12" s="1"/>
      <c r="AB12" s="1"/>
      <c r="AC12" s="1"/>
      <c r="AD12" s="1"/>
      <c r="AE12" s="1"/>
    </row>
    <row r="13" spans="1:31" ht="13.5" thickBot="1">
      <c r="A13" s="20"/>
      <c r="B13" s="21"/>
      <c r="C13" s="33"/>
      <c r="D13" s="21"/>
      <c r="E13" s="33">
        <f aca="true" t="shared" si="2" ref="E13:U13">E5-E14</f>
        <v>200934.80000000028</v>
      </c>
      <c r="F13" s="33">
        <f t="shared" si="2"/>
        <v>772787.2000000002</v>
      </c>
      <c r="G13" s="33">
        <f>G5-G14</f>
        <v>-29820</v>
      </c>
      <c r="H13" s="33">
        <f>H5-H14</f>
        <v>-56600.899999999994</v>
      </c>
      <c r="I13" s="33">
        <f t="shared" si="2"/>
        <v>-54507</v>
      </c>
      <c r="J13" s="33">
        <f t="shared" si="2"/>
        <v>-67193</v>
      </c>
      <c r="K13" s="33">
        <f t="shared" si="2"/>
        <v>-200991</v>
      </c>
      <c r="L13" s="33">
        <f t="shared" si="2"/>
        <v>-13175</v>
      </c>
      <c r="M13" s="33">
        <f t="shared" si="2"/>
        <v>-131494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-18071.5</v>
      </c>
      <c r="U13" s="43">
        <f t="shared" si="2"/>
        <v>0</v>
      </c>
      <c r="V13" s="60"/>
      <c r="W13" s="60"/>
      <c r="X13" s="60"/>
      <c r="Y13" s="60"/>
      <c r="Z13" s="1"/>
      <c r="AA13" s="1"/>
      <c r="AB13" s="1"/>
      <c r="AC13" s="1"/>
      <c r="AD13" s="1"/>
      <c r="AE13" s="1"/>
    </row>
    <row r="14" spans="1:31" ht="13.5" thickBot="1">
      <c r="A14" s="16" t="s">
        <v>18</v>
      </c>
      <c r="B14" s="17"/>
      <c r="C14" s="30"/>
      <c r="D14" s="47"/>
      <c r="E14" s="30">
        <f aca="true" t="shared" si="3" ref="E14:U14">SUM(E15:E31,E36:E43)</f>
        <v>2374895.4</v>
      </c>
      <c r="F14" s="30">
        <f t="shared" si="3"/>
        <v>1803043</v>
      </c>
      <c r="G14" s="30">
        <f>SUM(G15:G31,G36:G43)</f>
        <v>29820</v>
      </c>
      <c r="H14" s="30">
        <f>SUM(H15:H31,H36:H43)</f>
        <v>56600.899999999994</v>
      </c>
      <c r="I14" s="30">
        <f t="shared" si="3"/>
        <v>54507</v>
      </c>
      <c r="J14" s="30">
        <f t="shared" si="3"/>
        <v>67193</v>
      </c>
      <c r="K14" s="30">
        <f t="shared" si="3"/>
        <v>200991</v>
      </c>
      <c r="L14" s="30">
        <f t="shared" si="3"/>
        <v>13175</v>
      </c>
      <c r="M14" s="30">
        <f t="shared" si="3"/>
        <v>131494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0">
        <f t="shared" si="3"/>
        <v>18071.5</v>
      </c>
      <c r="U14" s="37">
        <f t="shared" si="3"/>
        <v>0</v>
      </c>
      <c r="V14" s="58"/>
      <c r="W14" s="58"/>
      <c r="X14" s="58"/>
      <c r="Y14" s="58"/>
      <c r="Z14" s="1"/>
      <c r="AA14" s="1"/>
      <c r="AB14" s="1"/>
      <c r="AC14" s="1"/>
      <c r="AD14" s="1"/>
      <c r="AE14" s="1"/>
    </row>
    <row r="15" spans="1:31" ht="12.75">
      <c r="A15" s="18" t="s">
        <v>19</v>
      </c>
      <c r="B15" s="22"/>
      <c r="C15" s="31"/>
      <c r="D15" s="48"/>
      <c r="E15" s="31">
        <f aca="true" t="shared" si="4" ref="E15:E39">SUM(F15:U15)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170"/>
      <c r="U15" s="118"/>
      <c r="V15" s="58"/>
      <c r="W15" s="58"/>
      <c r="X15" s="58"/>
      <c r="Y15" s="58"/>
      <c r="Z15" s="1"/>
      <c r="AA15" s="1"/>
      <c r="AB15" s="1"/>
      <c r="AC15" s="1"/>
      <c r="AD15" s="1"/>
      <c r="AE15" s="1"/>
    </row>
    <row r="16" spans="1:31" ht="12.75">
      <c r="A16" s="15" t="s">
        <v>20</v>
      </c>
      <c r="B16" s="23"/>
      <c r="C16" s="32"/>
      <c r="D16" s="51"/>
      <c r="E16" s="32">
        <f t="shared" si="4"/>
        <v>46454.7</v>
      </c>
      <c r="F16" s="40">
        <v>28120.5</v>
      </c>
      <c r="G16" s="40"/>
      <c r="H16" s="40">
        <v>17499.2</v>
      </c>
      <c r="I16" s="40">
        <v>835</v>
      </c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168"/>
      <c r="U16" s="56"/>
      <c r="V16" s="58"/>
      <c r="W16" s="58"/>
      <c r="X16" s="58"/>
      <c r="Y16" s="58"/>
      <c r="Z16" s="1"/>
      <c r="AA16" s="1"/>
      <c r="AB16" s="1"/>
      <c r="AC16" s="1"/>
      <c r="AD16" s="1"/>
      <c r="AE16" s="1"/>
    </row>
    <row r="17" spans="1:31" ht="12.75">
      <c r="A17" s="15" t="s">
        <v>21</v>
      </c>
      <c r="B17" s="23"/>
      <c r="C17" s="32"/>
      <c r="D17" s="51"/>
      <c r="E17" s="32">
        <f t="shared" si="4"/>
        <v>4116</v>
      </c>
      <c r="F17" s="40">
        <v>4116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168"/>
      <c r="U17" s="56"/>
      <c r="V17" s="58"/>
      <c r="W17" s="58"/>
      <c r="X17" s="58"/>
      <c r="Y17" s="58"/>
      <c r="Z17" s="1"/>
      <c r="AA17" s="1"/>
      <c r="AB17" s="1"/>
      <c r="AC17" s="1"/>
      <c r="AD17" s="1"/>
      <c r="AE17" s="1"/>
    </row>
    <row r="18" spans="1:31" ht="12.75">
      <c r="A18" s="15" t="s">
        <v>31</v>
      </c>
      <c r="B18" s="23"/>
      <c r="C18" s="32"/>
      <c r="D18" s="51"/>
      <c r="E18" s="32">
        <f t="shared" si="4"/>
        <v>69</v>
      </c>
      <c r="F18" s="40">
        <v>69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168"/>
      <c r="U18" s="56"/>
      <c r="V18" s="58"/>
      <c r="W18" s="58"/>
      <c r="X18" s="58"/>
      <c r="Y18" s="58"/>
      <c r="Z18" s="1"/>
      <c r="AA18" s="1"/>
      <c r="AB18" s="1"/>
      <c r="AC18" s="1"/>
      <c r="AD18" s="1"/>
      <c r="AE18" s="1"/>
    </row>
    <row r="19" spans="1:31" ht="12.75">
      <c r="A19" s="15" t="s">
        <v>22</v>
      </c>
      <c r="B19" s="23"/>
      <c r="C19" s="32"/>
      <c r="D19" s="51"/>
      <c r="E19" s="32">
        <f t="shared" si="4"/>
        <v>52518</v>
      </c>
      <c r="F19" s="40">
        <v>52518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168"/>
      <c r="U19" s="56"/>
      <c r="V19" s="58"/>
      <c r="W19" s="58"/>
      <c r="X19" s="58"/>
      <c r="Y19" s="58"/>
      <c r="Z19" s="1"/>
      <c r="AA19" s="1"/>
      <c r="AB19" s="1"/>
      <c r="AC19" s="1"/>
      <c r="AD19" s="1"/>
      <c r="AE19" s="1"/>
    </row>
    <row r="20" spans="1:31" ht="12.75">
      <c r="A20" s="15" t="s">
        <v>23</v>
      </c>
      <c r="B20" s="23"/>
      <c r="C20" s="32"/>
      <c r="D20" s="51"/>
      <c r="E20" s="32">
        <f t="shared" si="4"/>
        <v>80099</v>
      </c>
      <c r="F20" s="40">
        <v>61619.5</v>
      </c>
      <c r="G20" s="40"/>
      <c r="H20" s="40">
        <v>18108.5</v>
      </c>
      <c r="I20" s="40">
        <v>274</v>
      </c>
      <c r="J20" s="40"/>
      <c r="K20" s="40"/>
      <c r="L20" s="40"/>
      <c r="M20" s="40">
        <v>97</v>
      </c>
      <c r="N20" s="40"/>
      <c r="O20" s="40"/>
      <c r="P20" s="40"/>
      <c r="Q20" s="40"/>
      <c r="R20" s="40"/>
      <c r="S20" s="32"/>
      <c r="T20" s="168"/>
      <c r="U20" s="56"/>
      <c r="V20" s="58"/>
      <c r="W20" s="58"/>
      <c r="X20" s="58"/>
      <c r="Y20" s="58"/>
      <c r="Z20" s="1"/>
      <c r="AA20" s="1"/>
      <c r="AB20" s="1"/>
      <c r="AC20" s="1"/>
      <c r="AD20" s="1"/>
      <c r="AE20" s="1"/>
    </row>
    <row r="21" spans="1:31" ht="12.75">
      <c r="A21" s="15" t="s">
        <v>24</v>
      </c>
      <c r="B21" s="23"/>
      <c r="C21" s="32"/>
      <c r="D21" s="51"/>
      <c r="E21" s="32">
        <f t="shared" si="4"/>
        <v>216000</v>
      </c>
      <c r="F21" s="40">
        <v>216000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168"/>
      <c r="U21" s="56"/>
      <c r="V21" s="58"/>
      <c r="W21" s="58"/>
      <c r="X21" s="58"/>
      <c r="Y21" s="58"/>
      <c r="Z21" s="1"/>
      <c r="AA21" s="1"/>
      <c r="AB21" s="1"/>
      <c r="AC21" s="1"/>
      <c r="AD21" s="1"/>
      <c r="AE21" s="1"/>
    </row>
    <row r="22" spans="1:31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168"/>
      <c r="U22" s="56"/>
      <c r="V22" s="58"/>
      <c r="W22" s="58"/>
      <c r="X22" s="58"/>
      <c r="Y22" s="58"/>
      <c r="Z22" s="1"/>
      <c r="AA22" s="1"/>
      <c r="AB22" s="1"/>
      <c r="AC22" s="1"/>
      <c r="AD22" s="1"/>
      <c r="AE22" s="1"/>
    </row>
    <row r="23" spans="1:31" ht="12.75">
      <c r="A23" s="15" t="s">
        <v>26</v>
      </c>
      <c r="B23" s="23"/>
      <c r="C23" s="32"/>
      <c r="D23" s="49"/>
      <c r="E23" s="32">
        <f t="shared" si="4"/>
        <v>2048</v>
      </c>
      <c r="F23" s="40">
        <v>2048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168"/>
      <c r="U23" s="56"/>
      <c r="V23" s="58"/>
      <c r="W23" s="58"/>
      <c r="X23" s="58"/>
      <c r="Y23" s="58"/>
      <c r="Z23" s="1"/>
      <c r="AA23" s="1"/>
      <c r="AB23" s="1"/>
      <c r="AC23" s="1"/>
      <c r="AD23" s="1"/>
      <c r="AE23" s="1"/>
    </row>
    <row r="24" spans="1:31" ht="12.75">
      <c r="A24" s="15" t="s">
        <v>27</v>
      </c>
      <c r="B24" s="23"/>
      <c r="C24" s="32"/>
      <c r="D24" s="51"/>
      <c r="E24" s="32">
        <f t="shared" si="4"/>
        <v>15808.7</v>
      </c>
      <c r="F24" s="40">
        <v>9483.5</v>
      </c>
      <c r="G24" s="40"/>
      <c r="H24" s="40">
        <v>6151.2</v>
      </c>
      <c r="I24" s="40">
        <v>174</v>
      </c>
      <c r="J24" s="40"/>
      <c r="K24" s="40"/>
      <c r="L24" s="40"/>
      <c r="M24" s="40"/>
      <c r="N24" s="40"/>
      <c r="O24" s="40"/>
      <c r="P24" s="40"/>
      <c r="Q24" s="40"/>
      <c r="R24" s="40"/>
      <c r="S24" s="32"/>
      <c r="T24" s="168"/>
      <c r="U24" s="56"/>
      <c r="V24" s="58"/>
      <c r="W24" s="58"/>
      <c r="X24" s="58"/>
      <c r="Y24" s="58"/>
      <c r="Z24" s="1"/>
      <c r="AA24" s="1"/>
      <c r="AB24" s="1"/>
      <c r="AC24" s="1"/>
      <c r="AD24" s="1"/>
      <c r="AE24" s="1"/>
    </row>
    <row r="25" spans="1:31" ht="12.75">
      <c r="A25" s="15" t="s">
        <v>90</v>
      </c>
      <c r="B25" s="23"/>
      <c r="C25" s="32"/>
      <c r="D25" s="51"/>
      <c r="E25" s="32">
        <f t="shared" si="4"/>
        <v>156188</v>
      </c>
      <c r="F25" s="40">
        <v>151028</v>
      </c>
      <c r="G25" s="40"/>
      <c r="H25" s="40"/>
      <c r="I25" s="40">
        <v>5160</v>
      </c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168"/>
      <c r="U25" s="56"/>
      <c r="V25" s="58"/>
      <c r="W25" s="58"/>
      <c r="X25" s="58"/>
      <c r="Y25" s="58"/>
      <c r="Z25" s="1"/>
      <c r="AA25" s="1"/>
      <c r="AB25" s="1"/>
      <c r="AC25" s="1"/>
      <c r="AD25" s="1"/>
      <c r="AE25" s="1"/>
    </row>
    <row r="26" spans="1:31" ht="12.75">
      <c r="A26" s="15" t="s">
        <v>91</v>
      </c>
      <c r="B26" s="23"/>
      <c r="C26" s="32"/>
      <c r="D26" s="51"/>
      <c r="E26" s="32">
        <f t="shared" si="4"/>
        <v>352750</v>
      </c>
      <c r="F26" s="40">
        <v>352750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168"/>
      <c r="U26" s="56"/>
      <c r="V26" s="58"/>
      <c r="W26" s="58"/>
      <c r="X26" s="58"/>
      <c r="Y26" s="58"/>
      <c r="Z26" s="1"/>
      <c r="AA26" s="1"/>
      <c r="AB26" s="1"/>
      <c r="AC26" s="1"/>
      <c r="AD26" s="1"/>
      <c r="AE26" s="1"/>
    </row>
    <row r="27" spans="1:31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168"/>
      <c r="U27" s="56"/>
      <c r="V27" s="58"/>
      <c r="W27" s="58"/>
      <c r="X27" s="58"/>
      <c r="Y27" s="58"/>
      <c r="Z27" s="1"/>
      <c r="AA27" s="1"/>
      <c r="AB27" s="1"/>
      <c r="AC27" s="1"/>
      <c r="AD27" s="1"/>
      <c r="AE27" s="1"/>
    </row>
    <row r="28" spans="1:31" ht="12.75">
      <c r="A28" s="15" t="s">
        <v>93</v>
      </c>
      <c r="B28" s="23"/>
      <c r="C28" s="32"/>
      <c r="D28" s="51"/>
      <c r="E28" s="32">
        <f t="shared" si="4"/>
        <v>148684</v>
      </c>
      <c r="F28" s="40">
        <v>1517</v>
      </c>
      <c r="G28" s="40">
        <v>23820</v>
      </c>
      <c r="H28" s="40">
        <v>4642</v>
      </c>
      <c r="I28" s="40">
        <v>25939</v>
      </c>
      <c r="J28" s="40">
        <v>43826</v>
      </c>
      <c r="K28" s="40">
        <v>20546</v>
      </c>
      <c r="L28" s="40">
        <v>9819</v>
      </c>
      <c r="M28" s="40">
        <v>6416</v>
      </c>
      <c r="N28" s="40"/>
      <c r="O28" s="40"/>
      <c r="P28" s="40"/>
      <c r="Q28" s="40"/>
      <c r="R28" s="40"/>
      <c r="S28" s="32"/>
      <c r="T28" s="168">
        <v>12159</v>
      </c>
      <c r="U28" s="56"/>
      <c r="V28" s="58"/>
      <c r="W28" s="58"/>
      <c r="X28" s="58"/>
      <c r="Y28" s="58"/>
      <c r="Z28" s="1"/>
      <c r="AA28" s="1"/>
      <c r="AB28" s="1"/>
      <c r="AC28" s="1"/>
      <c r="AD28" s="1"/>
      <c r="AE28" s="1"/>
    </row>
    <row r="29" spans="1:31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168"/>
      <c r="U29" s="56"/>
      <c r="V29" s="58"/>
      <c r="W29" s="58"/>
      <c r="X29" s="58"/>
      <c r="Y29" s="58"/>
      <c r="Z29" s="1"/>
      <c r="AA29" s="1"/>
      <c r="AB29" s="1"/>
      <c r="AC29" s="1"/>
      <c r="AD29" s="1"/>
      <c r="AE29" s="1"/>
    </row>
    <row r="30" spans="1:31" ht="12.75">
      <c r="A30" s="15" t="s">
        <v>95</v>
      </c>
      <c r="B30" s="23"/>
      <c r="C30" s="32"/>
      <c r="D30" s="51"/>
      <c r="E30" s="32">
        <f t="shared" si="4"/>
        <v>23386</v>
      </c>
      <c r="F30" s="40">
        <v>9464.5</v>
      </c>
      <c r="G30" s="40"/>
      <c r="H30" s="40"/>
      <c r="I30" s="40">
        <v>7475</v>
      </c>
      <c r="J30" s="40">
        <v>3602</v>
      </c>
      <c r="K30" s="40">
        <v>445</v>
      </c>
      <c r="L30" s="40">
        <v>1206</v>
      </c>
      <c r="M30" s="40">
        <v>681</v>
      </c>
      <c r="N30" s="40"/>
      <c r="O30" s="40"/>
      <c r="P30" s="40"/>
      <c r="Q30" s="40"/>
      <c r="R30" s="40"/>
      <c r="S30" s="125"/>
      <c r="T30" s="168">
        <v>512.5</v>
      </c>
      <c r="U30" s="56"/>
      <c r="V30" s="58"/>
      <c r="W30" s="58"/>
      <c r="X30" s="58"/>
      <c r="Y30" s="58"/>
      <c r="Z30" s="1"/>
      <c r="AA30" s="1"/>
      <c r="AB30" s="1"/>
      <c r="AC30" s="1"/>
      <c r="AD30" s="1"/>
      <c r="AE30" s="1"/>
    </row>
    <row r="31" spans="1:31" ht="12.75">
      <c r="A31" s="15" t="s">
        <v>96</v>
      </c>
      <c r="B31" s="23"/>
      <c r="C31" s="32"/>
      <c r="D31" s="51"/>
      <c r="E31" s="32">
        <f t="shared" si="4"/>
        <v>963873</v>
      </c>
      <c r="F31" s="40">
        <f aca="true" t="shared" si="5" ref="F31:U31">SUM(F32:F35)</f>
        <v>601408</v>
      </c>
      <c r="G31" s="40">
        <f>SUM(G32:G35)</f>
        <v>6000</v>
      </c>
      <c r="H31" s="40">
        <f>SUM(H32:H35)</f>
        <v>10200</v>
      </c>
      <c r="I31" s="40">
        <f t="shared" si="5"/>
        <v>14650</v>
      </c>
      <c r="J31" s="40">
        <f t="shared" si="5"/>
        <v>19765</v>
      </c>
      <c r="K31" s="40">
        <f t="shared" si="5"/>
        <v>180000</v>
      </c>
      <c r="L31" s="40">
        <f t="shared" si="5"/>
        <v>2150</v>
      </c>
      <c r="M31" s="40">
        <f t="shared" si="5"/>
        <v>124300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125">
        <f t="shared" si="5"/>
        <v>5400</v>
      </c>
      <c r="U31" s="56">
        <f t="shared" si="5"/>
        <v>0</v>
      </c>
      <c r="V31" s="59"/>
      <c r="W31" s="59"/>
      <c r="X31" s="59"/>
      <c r="Y31" s="59"/>
      <c r="Z31" s="1"/>
      <c r="AA31" s="1"/>
      <c r="AB31" s="1"/>
      <c r="AC31" s="1"/>
      <c r="AD31" s="1"/>
      <c r="AE31" s="1"/>
    </row>
    <row r="32" spans="1:31" ht="12.75">
      <c r="A32" s="15" t="s">
        <v>97</v>
      </c>
      <c r="B32" s="23"/>
      <c r="C32" s="32"/>
      <c r="D32" s="49"/>
      <c r="E32" s="32">
        <f t="shared" si="4"/>
        <v>303334</v>
      </c>
      <c r="F32" s="40">
        <v>303334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168"/>
      <c r="U32" s="56"/>
      <c r="V32" s="58"/>
      <c r="W32" s="58"/>
      <c r="X32" s="58"/>
      <c r="Y32" s="58"/>
      <c r="Z32" s="1"/>
      <c r="AA32" s="1"/>
      <c r="AB32" s="1"/>
      <c r="AC32" s="1"/>
      <c r="AD32" s="1"/>
      <c r="AE32" s="1"/>
    </row>
    <row r="33" spans="1:31" ht="12.75">
      <c r="A33" s="15" t="s">
        <v>28</v>
      </c>
      <c r="B33" s="23"/>
      <c r="C33" s="32"/>
      <c r="D33" s="49"/>
      <c r="E33" s="32">
        <f t="shared" si="4"/>
        <v>41260</v>
      </c>
      <c r="F33" s="40">
        <v>41260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168"/>
      <c r="U33" s="56"/>
      <c r="V33" s="58"/>
      <c r="W33" s="58"/>
      <c r="X33" s="58"/>
      <c r="Y33" s="58"/>
      <c r="Z33" s="1"/>
      <c r="AA33" s="1"/>
      <c r="AB33" s="1"/>
      <c r="AC33" s="1"/>
      <c r="AD33" s="1"/>
      <c r="AE33" s="1"/>
    </row>
    <row r="34" spans="1:31" ht="12.75">
      <c r="A34" s="15" t="s">
        <v>29</v>
      </c>
      <c r="B34" s="23"/>
      <c r="C34" s="32"/>
      <c r="D34" s="49"/>
      <c r="E34" s="32">
        <f t="shared" si="4"/>
        <v>512465</v>
      </c>
      <c r="F34" s="40">
        <v>150000</v>
      </c>
      <c r="G34" s="40">
        <v>6000</v>
      </c>
      <c r="H34" s="40">
        <v>10200</v>
      </c>
      <c r="I34" s="40">
        <v>14650</v>
      </c>
      <c r="J34" s="40">
        <v>19765</v>
      </c>
      <c r="K34" s="40">
        <v>180000</v>
      </c>
      <c r="L34" s="40">
        <v>2150</v>
      </c>
      <c r="M34" s="40">
        <v>124300</v>
      </c>
      <c r="N34" s="40"/>
      <c r="O34" s="40"/>
      <c r="P34" s="40"/>
      <c r="Q34" s="40"/>
      <c r="R34" s="40"/>
      <c r="S34" s="32"/>
      <c r="T34" s="168">
        <v>5400</v>
      </c>
      <c r="U34" s="56"/>
      <c r="V34" s="58"/>
      <c r="W34" s="58"/>
      <c r="X34" s="58"/>
      <c r="Y34" s="58"/>
      <c r="Z34" s="1"/>
      <c r="AA34" s="1"/>
      <c r="AB34" s="1"/>
      <c r="AC34" s="1"/>
      <c r="AD34" s="1"/>
      <c r="AE34" s="1"/>
    </row>
    <row r="35" spans="1:31" ht="12.75">
      <c r="A35" s="15" t="s">
        <v>30</v>
      </c>
      <c r="B35" s="23"/>
      <c r="C35" s="32"/>
      <c r="D35" s="49"/>
      <c r="E35" s="32">
        <f t="shared" si="4"/>
        <v>106814</v>
      </c>
      <c r="F35" s="40">
        <v>106814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168"/>
      <c r="U35" s="56"/>
      <c r="V35" s="58"/>
      <c r="W35" s="58"/>
      <c r="X35" s="58"/>
      <c r="Y35" s="58"/>
      <c r="Z35" s="1"/>
      <c r="AA35" s="1"/>
      <c r="AB35" s="1"/>
      <c r="AC35" s="1"/>
      <c r="AD35" s="1"/>
      <c r="AE35" s="1"/>
    </row>
    <row r="36" spans="1:31" ht="12.75">
      <c r="A36" s="15" t="s">
        <v>98</v>
      </c>
      <c r="B36" s="23"/>
      <c r="C36" s="32"/>
      <c r="D36" s="51"/>
      <c r="E36" s="32">
        <f t="shared" si="4"/>
        <v>60482.5</v>
      </c>
      <c r="F36" s="40">
        <v>60482.5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168"/>
      <c r="U36" s="56"/>
      <c r="V36" s="58"/>
      <c r="W36" s="58"/>
      <c r="X36" s="58"/>
      <c r="Y36" s="58"/>
      <c r="Z36" s="1"/>
      <c r="AA36" s="1"/>
      <c r="AB36" s="1"/>
      <c r="AC36" s="1"/>
      <c r="AD36" s="1"/>
      <c r="AE36" s="1"/>
    </row>
    <row r="37" spans="1:31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168"/>
      <c r="U37" s="56"/>
      <c r="V37" s="58"/>
      <c r="W37" s="58"/>
      <c r="X37" s="58"/>
      <c r="Y37" s="58"/>
      <c r="Z37" s="1"/>
      <c r="AA37" s="1"/>
      <c r="AB37" s="1"/>
      <c r="AC37" s="1"/>
      <c r="AD37" s="1"/>
      <c r="AE37" s="1"/>
    </row>
    <row r="38" spans="1:28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168"/>
      <c r="U38" s="56"/>
      <c r="V38" s="58"/>
      <c r="W38" s="58"/>
      <c r="X38" s="58"/>
      <c r="Y38" s="58"/>
      <c r="Z38" s="1"/>
      <c r="AA38" s="1"/>
      <c r="AB38" s="1"/>
    </row>
    <row r="39" spans="1:28" ht="12.75">
      <c r="A39" s="15" t="s">
        <v>101</v>
      </c>
      <c r="B39" s="23"/>
      <c r="C39" s="32"/>
      <c r="D39" s="51"/>
      <c r="E39" s="32">
        <f t="shared" si="4"/>
        <v>5634.5</v>
      </c>
      <c r="F39" s="40">
        <v>5634.5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168"/>
      <c r="U39" s="56"/>
      <c r="V39" s="58"/>
      <c r="W39" s="58"/>
      <c r="X39" s="58"/>
      <c r="Y39" s="58"/>
      <c r="Z39" s="1"/>
      <c r="AA39" s="1"/>
      <c r="AB39" s="1"/>
    </row>
    <row r="40" spans="1:28" ht="12.75">
      <c r="A40" s="19" t="s">
        <v>102</v>
      </c>
      <c r="B40" s="24"/>
      <c r="C40" s="34"/>
      <c r="D40" s="52"/>
      <c r="E40" s="32">
        <f>SUM(F40:Z40)</f>
        <v>123392</v>
      </c>
      <c r="F40" s="42">
        <v>123392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171"/>
      <c r="U40" s="116"/>
      <c r="V40" s="58"/>
      <c r="W40" s="58"/>
      <c r="X40" s="58"/>
      <c r="Y40" s="58"/>
      <c r="Z40" s="1"/>
      <c r="AA40" s="1"/>
      <c r="AB40" s="1"/>
    </row>
    <row r="41" spans="1:28" ht="12.75">
      <c r="A41" s="19" t="s">
        <v>103</v>
      </c>
      <c r="B41" s="24"/>
      <c r="C41" s="34"/>
      <c r="D41" s="52"/>
      <c r="E41" s="32">
        <f>SUM(F41:Z41)</f>
        <v>123392</v>
      </c>
      <c r="F41" s="42">
        <v>123392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171"/>
      <c r="U41" s="116"/>
      <c r="V41" s="58"/>
      <c r="W41" s="58"/>
      <c r="X41" s="58"/>
      <c r="Y41" s="58"/>
      <c r="Z41" s="1"/>
      <c r="AA41" s="1"/>
      <c r="AB41" s="1"/>
    </row>
    <row r="42" spans="1:28" ht="12.75">
      <c r="A42" s="19" t="s">
        <v>104</v>
      </c>
      <c r="B42" s="24"/>
      <c r="C42" s="34"/>
      <c r="D42" s="52"/>
      <c r="E42" s="32">
        <f>SUM(F42:Z42)</f>
        <v>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171"/>
      <c r="U42" s="116"/>
      <c r="V42" s="58"/>
      <c r="W42" s="58"/>
      <c r="X42" s="58"/>
      <c r="Y42" s="58"/>
      <c r="Z42" s="1"/>
      <c r="AA42" s="1"/>
      <c r="AB42" s="1"/>
    </row>
    <row r="43" spans="1:28" ht="13.5" thickBot="1">
      <c r="A43" s="19" t="s">
        <v>105</v>
      </c>
      <c r="B43" s="24"/>
      <c r="C43" s="34"/>
      <c r="D43" s="52"/>
      <c r="E43" s="34">
        <f>SUM(F43:Z43)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171"/>
      <c r="U43" s="116"/>
      <c r="V43" s="58"/>
      <c r="W43" s="58"/>
      <c r="X43" s="58"/>
      <c r="Y43" s="58"/>
      <c r="Z43" s="1"/>
      <c r="AA43" s="1"/>
      <c r="AB43" s="1"/>
    </row>
    <row r="44" spans="1:28" ht="13.5" thickBot="1">
      <c r="A44" s="132"/>
      <c r="B44" s="133"/>
      <c r="C44" s="134"/>
      <c r="D44" s="135"/>
      <c r="E44" s="134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4"/>
      <c r="T44" s="169"/>
      <c r="U44" s="137"/>
      <c r="V44" s="58"/>
      <c r="W44" s="58"/>
      <c r="X44" s="58"/>
      <c r="Y44" s="58"/>
      <c r="Z44" s="1"/>
      <c r="AA44" s="1"/>
      <c r="AB44" s="1"/>
    </row>
    <row r="45" spans="1:28" ht="13.5" thickBot="1">
      <c r="A45" s="16" t="s">
        <v>106</v>
      </c>
      <c r="B45" s="17"/>
      <c r="C45" s="30"/>
      <c r="D45" s="131"/>
      <c r="E45" s="30">
        <f aca="true" t="shared" si="6" ref="E45:U45">SUM(E15:E31,E37:E39,E42:E43)</f>
        <v>2067628.9</v>
      </c>
      <c r="F45" s="30">
        <f t="shared" si="6"/>
        <v>1495776.5</v>
      </c>
      <c r="G45" s="30">
        <f>SUM(G15:G31,G37:G39,G42:G43)</f>
        <v>29820</v>
      </c>
      <c r="H45" s="30">
        <f>SUM(H15:H31,H37:H39,H42:H43)</f>
        <v>56600.899999999994</v>
      </c>
      <c r="I45" s="30">
        <f t="shared" si="6"/>
        <v>54507</v>
      </c>
      <c r="J45" s="30">
        <f t="shared" si="6"/>
        <v>67193</v>
      </c>
      <c r="K45" s="30">
        <f t="shared" si="6"/>
        <v>200991</v>
      </c>
      <c r="L45" s="30">
        <f t="shared" si="6"/>
        <v>13175</v>
      </c>
      <c r="M45" s="30">
        <f t="shared" si="6"/>
        <v>131494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0">
        <f t="shared" si="6"/>
        <v>18071.5</v>
      </c>
      <c r="U45" s="37">
        <f t="shared" si="6"/>
        <v>0</v>
      </c>
      <c r="V45" s="58"/>
      <c r="W45" s="58"/>
      <c r="X45" s="58"/>
      <c r="Y45" s="58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1. - 4. Q 2008 za SLK Bratislava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F40" sqref="F40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1" width="9.75390625" style="0" customWidth="1"/>
    <col min="22" max="24" width="8.75390625" style="0" customWidth="1"/>
    <col min="25" max="25" width="9.75390625" style="0" customWidth="1"/>
  </cols>
  <sheetData>
    <row r="1" spans="1:25" ht="13.5" thickBot="1">
      <c r="A1" s="86" t="s">
        <v>66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85"/>
      <c r="V1" s="88"/>
      <c r="W1" s="88"/>
      <c r="X1" s="88"/>
      <c r="Y1" s="88"/>
    </row>
    <row r="2" spans="1:31" ht="12.75">
      <c r="A2" s="81"/>
      <c r="B2" s="67"/>
      <c r="C2" s="8"/>
      <c r="D2" s="69"/>
      <c r="E2" s="67" t="s">
        <v>8</v>
      </c>
      <c r="F2" s="95" t="s">
        <v>35</v>
      </c>
      <c r="G2" s="68" t="s">
        <v>114</v>
      </c>
      <c r="H2" s="68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7" t="s">
        <v>125</v>
      </c>
      <c r="U2" s="84" t="s">
        <v>42</v>
      </c>
      <c r="V2" s="57"/>
      <c r="W2" s="57"/>
      <c r="X2" s="57"/>
      <c r="Y2" s="57"/>
      <c r="Z2" s="1"/>
      <c r="AA2" s="1"/>
      <c r="AB2" s="1"/>
      <c r="AC2" s="1"/>
      <c r="AD2" s="1"/>
      <c r="AE2" s="1"/>
    </row>
    <row r="3" spans="1:31" ht="13.5" thickBot="1">
      <c r="A3" s="83"/>
      <c r="B3" s="68"/>
      <c r="C3" s="12"/>
      <c r="D3" s="70"/>
      <c r="E3" s="68" t="s">
        <v>67</v>
      </c>
      <c r="F3" s="96">
        <v>800000</v>
      </c>
      <c r="G3" s="71">
        <v>800010</v>
      </c>
      <c r="H3" s="71">
        <v>800011</v>
      </c>
      <c r="I3" s="71">
        <v>800012</v>
      </c>
      <c r="J3" s="71">
        <v>800020</v>
      </c>
      <c r="K3" s="71">
        <v>800030</v>
      </c>
      <c r="L3" s="71">
        <v>800040</v>
      </c>
      <c r="M3" s="71">
        <v>800050</v>
      </c>
      <c r="N3" s="71">
        <v>800060</v>
      </c>
      <c r="O3" s="71">
        <v>800070</v>
      </c>
      <c r="P3" s="71">
        <v>800080</v>
      </c>
      <c r="Q3" s="71">
        <v>800081</v>
      </c>
      <c r="R3" s="71">
        <v>800082</v>
      </c>
      <c r="S3" s="71">
        <v>800090</v>
      </c>
      <c r="T3" s="166">
        <v>800311</v>
      </c>
      <c r="U3" s="82">
        <v>800940</v>
      </c>
      <c r="V3" s="57"/>
      <c r="W3" s="57"/>
      <c r="X3" s="57"/>
      <c r="Y3" s="57"/>
      <c r="Z3" s="1"/>
      <c r="AA3" s="1"/>
      <c r="AB3" s="1"/>
      <c r="AC3" s="1"/>
      <c r="AD3" s="1"/>
      <c r="AE3" s="1"/>
    </row>
    <row r="4" spans="1:31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67">
        <v>16</v>
      </c>
      <c r="U4" s="110">
        <v>17</v>
      </c>
      <c r="V4" s="29"/>
      <c r="W4" s="29"/>
      <c r="X4" s="29"/>
      <c r="Y4" s="29"/>
      <c r="Z4" s="1"/>
      <c r="AA4" s="1"/>
      <c r="AB4" s="1"/>
      <c r="AC4" s="1"/>
      <c r="AD4" s="1"/>
      <c r="AE4" s="1"/>
    </row>
    <row r="5" spans="1:31" ht="13.5" thickBot="1">
      <c r="A5" s="16" t="s">
        <v>15</v>
      </c>
      <c r="B5" s="17"/>
      <c r="C5" s="30"/>
      <c r="D5" s="65"/>
      <c r="E5" s="30">
        <f aca="true" t="shared" si="0" ref="E5:U5">SUM(E6:E12)</f>
        <v>3730501.18</v>
      </c>
      <c r="F5" s="30">
        <f t="shared" si="0"/>
        <v>3730501.18</v>
      </c>
      <c r="G5" s="30">
        <f t="shared" si="0"/>
        <v>0</v>
      </c>
      <c r="H5" s="30">
        <f>SUM(H6:H12)</f>
        <v>0</v>
      </c>
      <c r="I5" s="30">
        <f>SUM(I6:I12)</f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>SUM(T6:T12)</f>
        <v>0</v>
      </c>
      <c r="U5" s="37">
        <f t="shared" si="0"/>
        <v>0</v>
      </c>
      <c r="V5" s="58"/>
      <c r="W5" s="58"/>
      <c r="X5" s="58"/>
      <c r="Y5" s="58"/>
      <c r="Z5" s="1"/>
      <c r="AA5" s="1"/>
      <c r="AB5" s="1"/>
      <c r="AC5" s="1"/>
      <c r="AD5" s="1"/>
      <c r="AE5" s="1"/>
    </row>
    <row r="6" spans="1:31" ht="12.75">
      <c r="A6" s="18" t="s">
        <v>115</v>
      </c>
      <c r="B6" s="22"/>
      <c r="C6" s="31"/>
      <c r="D6" s="66"/>
      <c r="E6" s="31">
        <f aca="true" t="shared" si="1" ref="E6:E12">SUM(F6:U6)</f>
        <v>2538820</v>
      </c>
      <c r="F6" s="38">
        <v>2538820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31"/>
      <c r="U6" s="39"/>
      <c r="V6" s="58"/>
      <c r="W6" s="58"/>
      <c r="X6" s="58"/>
      <c r="Y6" s="58"/>
      <c r="Z6" s="1"/>
      <c r="AA6" s="1"/>
      <c r="AB6" s="1"/>
      <c r="AC6" s="1"/>
      <c r="AD6" s="1"/>
      <c r="AE6" s="1"/>
    </row>
    <row r="7" spans="1:31" ht="12.75">
      <c r="A7" s="18" t="s">
        <v>118</v>
      </c>
      <c r="B7" s="22"/>
      <c r="C7" s="31"/>
      <c r="D7" s="66"/>
      <c r="E7" s="32">
        <f t="shared" si="1"/>
        <v>908425</v>
      </c>
      <c r="F7" s="38">
        <v>908425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31"/>
      <c r="U7" s="39"/>
      <c r="V7" s="58"/>
      <c r="W7" s="58"/>
      <c r="X7" s="58"/>
      <c r="Y7" s="58"/>
      <c r="Z7" s="1"/>
      <c r="AA7" s="1"/>
      <c r="AB7" s="1"/>
      <c r="AC7" s="1"/>
      <c r="AD7" s="1"/>
      <c r="AE7" s="1"/>
    </row>
    <row r="8" spans="1:31" ht="12.75">
      <c r="A8" s="15" t="s">
        <v>116</v>
      </c>
      <c r="B8" s="23"/>
      <c r="C8" s="32"/>
      <c r="D8" s="49"/>
      <c r="E8" s="32">
        <f t="shared" si="1"/>
        <v>132000</v>
      </c>
      <c r="F8" s="40">
        <v>132000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32"/>
      <c r="U8" s="56"/>
      <c r="V8" s="58"/>
      <c r="W8" s="58"/>
      <c r="X8" s="58"/>
      <c r="Y8" s="58"/>
      <c r="Z8" s="1"/>
      <c r="AA8" s="1"/>
      <c r="AB8" s="1"/>
      <c r="AC8" s="1"/>
      <c r="AD8" s="1"/>
      <c r="AE8" s="1"/>
    </row>
    <row r="9" spans="1:31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32"/>
      <c r="U9" s="41"/>
      <c r="V9" s="58"/>
      <c r="W9" s="58"/>
      <c r="X9" s="58"/>
      <c r="Y9" s="58"/>
      <c r="Z9" s="1"/>
      <c r="AA9" s="1"/>
      <c r="AB9" s="1"/>
      <c r="AC9" s="1"/>
      <c r="AD9" s="1"/>
      <c r="AE9" s="1"/>
    </row>
    <row r="10" spans="1:31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32"/>
      <c r="U10" s="41"/>
      <c r="V10" s="58"/>
      <c r="W10" s="58"/>
      <c r="X10" s="58"/>
      <c r="Y10" s="58"/>
      <c r="Z10" s="1"/>
      <c r="AA10" s="1"/>
      <c r="AB10" s="1"/>
      <c r="AC10" s="1"/>
      <c r="AD10" s="1"/>
      <c r="AE10" s="1"/>
    </row>
    <row r="11" spans="1:31" ht="12.75">
      <c r="A11" s="15" t="s">
        <v>84</v>
      </c>
      <c r="B11" s="23"/>
      <c r="C11" s="32"/>
      <c r="D11" s="49"/>
      <c r="E11" s="32">
        <f t="shared" si="1"/>
        <v>147663.18</v>
      </c>
      <c r="F11" s="40">
        <v>147663.18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32"/>
      <c r="U11" s="41"/>
      <c r="V11" s="58"/>
      <c r="W11" s="58"/>
      <c r="X11" s="58"/>
      <c r="Y11" s="58"/>
      <c r="Z11" s="1"/>
      <c r="AA11" s="1"/>
      <c r="AB11" s="1"/>
      <c r="AC11" s="1"/>
      <c r="AD11" s="1"/>
      <c r="AE11" s="1"/>
    </row>
    <row r="12" spans="1:31" ht="13.5" thickBot="1">
      <c r="A12" s="19" t="s">
        <v>89</v>
      </c>
      <c r="B12" s="24"/>
      <c r="C12" s="34"/>
      <c r="D12" s="76"/>
      <c r="E12" s="34">
        <f t="shared" si="1"/>
        <v>3593</v>
      </c>
      <c r="F12" s="42">
        <v>3593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34"/>
      <c r="U12" s="116"/>
      <c r="V12" s="58"/>
      <c r="W12" s="58"/>
      <c r="X12" s="58"/>
      <c r="Y12" s="58"/>
      <c r="Z12" s="1"/>
      <c r="AA12" s="1"/>
      <c r="AB12" s="1"/>
      <c r="AC12" s="1"/>
      <c r="AD12" s="1"/>
      <c r="AE12" s="1"/>
    </row>
    <row r="13" spans="1:31" ht="13.5" thickBot="1">
      <c r="A13" s="20"/>
      <c r="B13" s="21"/>
      <c r="C13" s="33"/>
      <c r="D13" s="21"/>
      <c r="E13" s="33">
        <f aca="true" t="shared" si="2" ref="E13:U13">E5-E14</f>
        <v>333844.9200000004</v>
      </c>
      <c r="F13" s="33">
        <f t="shared" si="2"/>
        <v>1070487.8700000006</v>
      </c>
      <c r="G13" s="33">
        <f t="shared" si="2"/>
        <v>-70968.7</v>
      </c>
      <c r="H13" s="33">
        <f>H5-H14</f>
        <v>-100689.65000000001</v>
      </c>
      <c r="I13" s="33">
        <f>I5-I14</f>
        <v>-45902.2</v>
      </c>
      <c r="J13" s="33">
        <f t="shared" si="2"/>
        <v>-72195.7</v>
      </c>
      <c r="K13" s="33">
        <f t="shared" si="2"/>
        <v>-258435.5</v>
      </c>
      <c r="L13" s="33">
        <f t="shared" si="2"/>
        <v>-44225.8</v>
      </c>
      <c r="M13" s="33">
        <f t="shared" si="2"/>
        <v>-142736.8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-1176</v>
      </c>
      <c r="T13" s="33">
        <f>T5-T14</f>
        <v>-312.6</v>
      </c>
      <c r="U13" s="43">
        <f t="shared" si="2"/>
        <v>0</v>
      </c>
      <c r="V13" s="60"/>
      <c r="W13" s="60"/>
      <c r="X13" s="60"/>
      <c r="Y13" s="60"/>
      <c r="Z13" s="1"/>
      <c r="AA13" s="1"/>
      <c r="AB13" s="1"/>
      <c r="AC13" s="1"/>
      <c r="AD13" s="1"/>
      <c r="AE13" s="1"/>
    </row>
    <row r="14" spans="1:31" ht="13.5" thickBot="1">
      <c r="A14" s="16" t="s">
        <v>18</v>
      </c>
      <c r="B14" s="17"/>
      <c r="C14" s="30"/>
      <c r="D14" s="47"/>
      <c r="E14" s="30">
        <f>SUM(E15:E31,E36:E43)</f>
        <v>3396656.26</v>
      </c>
      <c r="F14" s="30">
        <f>SUM(F15:F31,F36:F43)</f>
        <v>2660013.3099999996</v>
      </c>
      <c r="G14" s="30">
        <f aca="true" t="shared" si="3" ref="G14:U14">SUM(G15:G31,G36:G43)</f>
        <v>70968.7</v>
      </c>
      <c r="H14" s="30">
        <f>SUM(H15:H31,H36:H43)</f>
        <v>100689.65000000001</v>
      </c>
      <c r="I14" s="30">
        <f>SUM(I15:I31,I36:I43)</f>
        <v>45902.2</v>
      </c>
      <c r="J14" s="30">
        <f t="shared" si="3"/>
        <v>72195.7</v>
      </c>
      <c r="K14" s="30">
        <f t="shared" si="3"/>
        <v>258435.5</v>
      </c>
      <c r="L14" s="30">
        <f t="shared" si="3"/>
        <v>44225.8</v>
      </c>
      <c r="M14" s="30">
        <f t="shared" si="3"/>
        <v>142736.8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1176</v>
      </c>
      <c r="T14" s="30">
        <f>SUM(T15:T31,T36:T43)</f>
        <v>312.6</v>
      </c>
      <c r="U14" s="37">
        <f t="shared" si="3"/>
        <v>0</v>
      </c>
      <c r="V14" s="58"/>
      <c r="W14" s="58"/>
      <c r="X14" s="58"/>
      <c r="Y14" s="58"/>
      <c r="Z14" s="1"/>
      <c r="AA14" s="1"/>
      <c r="AB14" s="1"/>
      <c r="AC14" s="1"/>
      <c r="AD14" s="1"/>
      <c r="AE14" s="1"/>
    </row>
    <row r="15" spans="1:31" ht="12.75">
      <c r="A15" s="18" t="s">
        <v>19</v>
      </c>
      <c r="B15" s="22"/>
      <c r="C15" s="31"/>
      <c r="D15" s="48"/>
      <c r="E15" s="31">
        <f aca="true" t="shared" si="4" ref="E15:E39">SUM(F15:U15)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1"/>
      <c r="U15" s="118"/>
      <c r="V15" s="58"/>
      <c r="W15" s="58"/>
      <c r="X15" s="58"/>
      <c r="Y15" s="58"/>
      <c r="Z15" s="1"/>
      <c r="AA15" s="1"/>
      <c r="AB15" s="1"/>
      <c r="AC15" s="1"/>
      <c r="AD15" s="1"/>
      <c r="AE15" s="1"/>
    </row>
    <row r="16" spans="1:31" ht="12.75">
      <c r="A16" s="15" t="s">
        <v>20</v>
      </c>
      <c r="B16" s="23"/>
      <c r="C16" s="32"/>
      <c r="D16" s="51"/>
      <c r="E16" s="32">
        <f t="shared" si="4"/>
        <v>107698.75</v>
      </c>
      <c r="F16" s="40">
        <v>80957.9</v>
      </c>
      <c r="G16" s="40"/>
      <c r="H16" s="40">
        <v>26015.85</v>
      </c>
      <c r="I16" s="40">
        <v>725</v>
      </c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32"/>
      <c r="U16" s="56"/>
      <c r="V16" s="58"/>
      <c r="W16" s="58"/>
      <c r="X16" s="58"/>
      <c r="Y16" s="58"/>
      <c r="Z16" s="1"/>
      <c r="AA16" s="1"/>
      <c r="AB16" s="1"/>
      <c r="AC16" s="1"/>
      <c r="AD16" s="1"/>
      <c r="AE16" s="1"/>
    </row>
    <row r="17" spans="1:31" ht="12.75">
      <c r="A17" s="15" t="s">
        <v>21</v>
      </c>
      <c r="B17" s="23"/>
      <c r="C17" s="32"/>
      <c r="D17" s="51"/>
      <c r="E17" s="32">
        <f t="shared" si="4"/>
        <v>396</v>
      </c>
      <c r="F17" s="40">
        <v>395</v>
      </c>
      <c r="G17" s="40"/>
      <c r="H17" s="40"/>
      <c r="I17" s="40"/>
      <c r="J17" s="40"/>
      <c r="K17" s="40">
        <v>1</v>
      </c>
      <c r="L17" s="40"/>
      <c r="M17" s="40"/>
      <c r="N17" s="40"/>
      <c r="O17" s="40"/>
      <c r="P17" s="40"/>
      <c r="Q17" s="40"/>
      <c r="R17" s="40"/>
      <c r="S17" s="32"/>
      <c r="T17" s="32"/>
      <c r="U17" s="56"/>
      <c r="V17" s="58"/>
      <c r="W17" s="58"/>
      <c r="X17" s="58"/>
      <c r="Y17" s="58"/>
      <c r="Z17" s="1"/>
      <c r="AA17" s="1"/>
      <c r="AB17" s="1"/>
      <c r="AC17" s="1"/>
      <c r="AD17" s="1"/>
      <c r="AE17" s="1"/>
    </row>
    <row r="18" spans="1:31" ht="12.75">
      <c r="A18" s="15" t="s">
        <v>31</v>
      </c>
      <c r="B18" s="23"/>
      <c r="C18" s="32"/>
      <c r="D18" s="51"/>
      <c r="E18" s="32">
        <f t="shared" si="4"/>
        <v>11121</v>
      </c>
      <c r="F18" s="40">
        <v>11121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32"/>
      <c r="U18" s="56"/>
      <c r="V18" s="58"/>
      <c r="W18" s="58"/>
      <c r="X18" s="58"/>
      <c r="Y18" s="58"/>
      <c r="Z18" s="1"/>
      <c r="AA18" s="1"/>
      <c r="AB18" s="1"/>
      <c r="AC18" s="1"/>
      <c r="AD18" s="1"/>
      <c r="AE18" s="1"/>
    </row>
    <row r="19" spans="1:31" ht="12.75">
      <c r="A19" s="15" t="s">
        <v>22</v>
      </c>
      <c r="B19" s="23"/>
      <c r="C19" s="32"/>
      <c r="D19" s="51"/>
      <c r="E19" s="32">
        <f t="shared" si="4"/>
        <v>144938.65000000002</v>
      </c>
      <c r="F19" s="40">
        <v>87458.95</v>
      </c>
      <c r="G19" s="40"/>
      <c r="H19" s="40"/>
      <c r="I19" s="40"/>
      <c r="J19" s="40">
        <v>18339.5</v>
      </c>
      <c r="K19" s="40">
        <v>17455.5</v>
      </c>
      <c r="L19" s="40">
        <v>15300</v>
      </c>
      <c r="M19" s="40">
        <v>6072.1</v>
      </c>
      <c r="N19" s="40"/>
      <c r="O19" s="40"/>
      <c r="P19" s="40"/>
      <c r="Q19" s="40"/>
      <c r="R19" s="40"/>
      <c r="S19" s="32"/>
      <c r="T19" s="125">
        <v>312.6</v>
      </c>
      <c r="U19" s="56"/>
      <c r="V19" s="58"/>
      <c r="W19" s="58"/>
      <c r="X19" s="58"/>
      <c r="Y19" s="58"/>
      <c r="Z19" s="1"/>
      <c r="AA19" s="1"/>
      <c r="AB19" s="1"/>
      <c r="AC19" s="1"/>
      <c r="AD19" s="1"/>
      <c r="AE19" s="1"/>
    </row>
    <row r="20" spans="1:31" ht="12.75">
      <c r="A20" s="15" t="s">
        <v>23</v>
      </c>
      <c r="B20" s="23"/>
      <c r="C20" s="32"/>
      <c r="D20" s="51"/>
      <c r="E20" s="32">
        <f t="shared" si="4"/>
        <v>131470.5</v>
      </c>
      <c r="F20" s="40">
        <v>75745.5</v>
      </c>
      <c r="G20" s="40">
        <v>192</v>
      </c>
      <c r="H20" s="40">
        <v>54779</v>
      </c>
      <c r="I20" s="40"/>
      <c r="J20" s="40">
        <v>168</v>
      </c>
      <c r="K20" s="40"/>
      <c r="L20" s="40">
        <v>130</v>
      </c>
      <c r="M20" s="40">
        <v>456</v>
      </c>
      <c r="N20" s="40"/>
      <c r="O20" s="40"/>
      <c r="P20" s="40"/>
      <c r="Q20" s="40"/>
      <c r="R20" s="40"/>
      <c r="S20" s="32"/>
      <c r="T20" s="32"/>
      <c r="U20" s="56"/>
      <c r="V20" s="58"/>
      <c r="W20" s="58"/>
      <c r="X20" s="58"/>
      <c r="Y20" s="58"/>
      <c r="Z20" s="1"/>
      <c r="AA20" s="1"/>
      <c r="AB20" s="1"/>
      <c r="AC20" s="1"/>
      <c r="AD20" s="1"/>
      <c r="AE20" s="1"/>
    </row>
    <row r="21" spans="1:31" ht="12.75">
      <c r="A21" s="15" t="s">
        <v>24</v>
      </c>
      <c r="B21" s="23"/>
      <c r="C21" s="32"/>
      <c r="D21" s="51"/>
      <c r="E21" s="32">
        <f t="shared" si="4"/>
        <v>214200</v>
      </c>
      <c r="F21" s="40">
        <v>214200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32"/>
      <c r="U21" s="56"/>
      <c r="V21" s="58"/>
      <c r="W21" s="58"/>
      <c r="X21" s="58"/>
      <c r="Y21" s="58"/>
      <c r="Z21" s="1"/>
      <c r="AA21" s="1"/>
      <c r="AB21" s="1"/>
      <c r="AC21" s="1"/>
      <c r="AD21" s="1"/>
      <c r="AE21" s="1"/>
    </row>
    <row r="22" spans="1:31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32"/>
      <c r="U22" s="56"/>
      <c r="V22" s="58"/>
      <c r="W22" s="58"/>
      <c r="X22" s="58"/>
      <c r="Y22" s="58"/>
      <c r="Z22" s="1"/>
      <c r="AA22" s="1"/>
      <c r="AB22" s="1"/>
      <c r="AC22" s="1"/>
      <c r="AD22" s="1"/>
      <c r="AE22" s="1"/>
    </row>
    <row r="23" spans="1:31" ht="12.75">
      <c r="A23" s="15" t="s">
        <v>26</v>
      </c>
      <c r="B23" s="23"/>
      <c r="C23" s="32"/>
      <c r="D23" s="49"/>
      <c r="E23" s="32">
        <f t="shared" si="4"/>
        <v>4518</v>
      </c>
      <c r="F23" s="40">
        <v>4518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32"/>
      <c r="U23" s="56"/>
      <c r="V23" s="58"/>
      <c r="W23" s="58"/>
      <c r="X23" s="58"/>
      <c r="Y23" s="58"/>
      <c r="Z23" s="1"/>
      <c r="AA23" s="1"/>
      <c r="AB23" s="1"/>
      <c r="AC23" s="1"/>
      <c r="AD23" s="1"/>
      <c r="AE23" s="1"/>
    </row>
    <row r="24" spans="1:31" ht="12.75">
      <c r="A24" s="15" t="s">
        <v>27</v>
      </c>
      <c r="B24" s="23"/>
      <c r="C24" s="32"/>
      <c r="D24" s="51"/>
      <c r="E24" s="32">
        <f t="shared" si="4"/>
        <v>15053</v>
      </c>
      <c r="F24" s="40">
        <v>15053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2"/>
      <c r="T24" s="32"/>
      <c r="U24" s="56"/>
      <c r="V24" s="58"/>
      <c r="W24" s="58"/>
      <c r="X24" s="58"/>
      <c r="Y24" s="58"/>
      <c r="Z24" s="1"/>
      <c r="AA24" s="1"/>
      <c r="AB24" s="1"/>
      <c r="AC24" s="1"/>
      <c r="AD24" s="1"/>
      <c r="AE24" s="1"/>
    </row>
    <row r="25" spans="1:31" ht="12.75">
      <c r="A25" s="15" t="s">
        <v>90</v>
      </c>
      <c r="B25" s="23"/>
      <c r="C25" s="32"/>
      <c r="D25" s="51"/>
      <c r="E25" s="32">
        <f t="shared" si="4"/>
        <v>227230.86</v>
      </c>
      <c r="F25" s="40">
        <v>222230.86</v>
      </c>
      <c r="G25" s="40"/>
      <c r="H25" s="40"/>
      <c r="I25" s="40">
        <v>5000</v>
      </c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32"/>
      <c r="U25" s="56"/>
      <c r="V25" s="58"/>
      <c r="W25" s="58"/>
      <c r="X25" s="58"/>
      <c r="Y25" s="58"/>
      <c r="Z25" s="1"/>
      <c r="AA25" s="1"/>
      <c r="AB25" s="1"/>
      <c r="AC25" s="1"/>
      <c r="AD25" s="1"/>
      <c r="AE25" s="1"/>
    </row>
    <row r="26" spans="1:31" ht="12.75">
      <c r="A26" s="15" t="s">
        <v>91</v>
      </c>
      <c r="B26" s="23"/>
      <c r="C26" s="32"/>
      <c r="D26" s="51"/>
      <c r="E26" s="32">
        <f t="shared" si="4"/>
        <v>444938</v>
      </c>
      <c r="F26" s="40">
        <v>444938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32"/>
      <c r="U26" s="56"/>
      <c r="V26" s="58"/>
      <c r="W26" s="58"/>
      <c r="X26" s="58"/>
      <c r="Y26" s="58"/>
      <c r="Z26" s="1"/>
      <c r="AA26" s="1"/>
      <c r="AB26" s="1"/>
      <c r="AC26" s="1"/>
      <c r="AD26" s="1"/>
      <c r="AE26" s="1"/>
    </row>
    <row r="27" spans="1:31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32"/>
      <c r="U27" s="56"/>
      <c r="V27" s="58"/>
      <c r="W27" s="58"/>
      <c r="X27" s="58"/>
      <c r="Y27" s="58"/>
      <c r="Z27" s="1"/>
      <c r="AA27" s="1"/>
      <c r="AB27" s="1"/>
      <c r="AC27" s="1"/>
      <c r="AD27" s="1"/>
      <c r="AE27" s="1"/>
    </row>
    <row r="28" spans="1:31" ht="12.75">
      <c r="A28" s="15" t="s">
        <v>93</v>
      </c>
      <c r="B28" s="23"/>
      <c r="C28" s="32"/>
      <c r="D28" s="51"/>
      <c r="E28" s="32">
        <f t="shared" si="4"/>
        <v>131767.4</v>
      </c>
      <c r="F28" s="40">
        <v>1451</v>
      </c>
      <c r="G28" s="40">
        <v>50369.7</v>
      </c>
      <c r="H28" s="40">
        <v>564.8</v>
      </c>
      <c r="I28" s="40">
        <v>17606.2</v>
      </c>
      <c r="J28" s="40">
        <v>27705.7</v>
      </c>
      <c r="K28" s="40">
        <v>979</v>
      </c>
      <c r="L28" s="40">
        <v>21537.3</v>
      </c>
      <c r="M28" s="40">
        <v>10377.7</v>
      </c>
      <c r="N28" s="40"/>
      <c r="O28" s="40"/>
      <c r="P28" s="40"/>
      <c r="Q28" s="40"/>
      <c r="R28" s="40"/>
      <c r="S28" s="125">
        <v>1176</v>
      </c>
      <c r="T28" s="125"/>
      <c r="U28" s="56"/>
      <c r="V28" s="58"/>
      <c r="W28" s="58"/>
      <c r="X28" s="58"/>
      <c r="Y28" s="58"/>
      <c r="Z28" s="1"/>
      <c r="AA28" s="1"/>
      <c r="AB28" s="1"/>
      <c r="AC28" s="1"/>
      <c r="AD28" s="1"/>
      <c r="AE28" s="1"/>
    </row>
    <row r="29" spans="1:31" ht="12.75">
      <c r="A29" s="15" t="s">
        <v>94</v>
      </c>
      <c r="B29" s="23"/>
      <c r="C29" s="32"/>
      <c r="D29" s="49"/>
      <c r="E29" s="32">
        <f t="shared" si="4"/>
        <v>80202.5</v>
      </c>
      <c r="F29" s="40">
        <v>80202.5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5"/>
      <c r="T29" s="125"/>
      <c r="U29" s="56"/>
      <c r="V29" s="58"/>
      <c r="W29" s="58"/>
      <c r="X29" s="58"/>
      <c r="Y29" s="58"/>
      <c r="Z29" s="1"/>
      <c r="AA29" s="1"/>
      <c r="AB29" s="1"/>
      <c r="AC29" s="1"/>
      <c r="AD29" s="1"/>
      <c r="AE29" s="1"/>
    </row>
    <row r="30" spans="1:31" ht="12.75">
      <c r="A30" s="15" t="s">
        <v>95</v>
      </c>
      <c r="B30" s="23"/>
      <c r="C30" s="32"/>
      <c r="D30" s="51"/>
      <c r="E30" s="32">
        <f t="shared" si="4"/>
        <v>13046.8</v>
      </c>
      <c r="F30" s="40">
        <v>2834.3</v>
      </c>
      <c r="G30" s="40">
        <v>107</v>
      </c>
      <c r="H30" s="40">
        <v>1459.5</v>
      </c>
      <c r="I30" s="40">
        <v>4021</v>
      </c>
      <c r="J30" s="40">
        <v>2410.5</v>
      </c>
      <c r="K30" s="40"/>
      <c r="L30" s="40">
        <v>1683.5</v>
      </c>
      <c r="M30" s="40">
        <v>531</v>
      </c>
      <c r="N30" s="40"/>
      <c r="O30" s="40"/>
      <c r="P30" s="40"/>
      <c r="Q30" s="40"/>
      <c r="R30" s="40"/>
      <c r="S30" s="125"/>
      <c r="T30" s="125"/>
      <c r="U30" s="56"/>
      <c r="V30" s="58"/>
      <c r="W30" s="58"/>
      <c r="X30" s="58"/>
      <c r="Y30" s="58"/>
      <c r="Z30" s="1"/>
      <c r="AA30" s="1"/>
      <c r="AB30" s="1"/>
      <c r="AC30" s="1"/>
      <c r="AD30" s="1"/>
      <c r="AE30" s="1"/>
    </row>
    <row r="31" spans="1:31" ht="12.75">
      <c r="A31" s="15" t="s">
        <v>96</v>
      </c>
      <c r="B31" s="23"/>
      <c r="C31" s="32"/>
      <c r="D31" s="51"/>
      <c r="E31" s="32">
        <f t="shared" si="4"/>
        <v>1397041</v>
      </c>
      <c r="F31" s="40">
        <f aca="true" t="shared" si="5" ref="F31:U31">SUM(F32:F35)</f>
        <v>959431</v>
      </c>
      <c r="G31" s="40">
        <f t="shared" si="5"/>
        <v>20300</v>
      </c>
      <c r="H31" s="40">
        <f>SUM(H32:H35)</f>
        <v>4313</v>
      </c>
      <c r="I31" s="40">
        <f>SUM(I32:I35)</f>
        <v>18550</v>
      </c>
      <c r="J31" s="40">
        <f t="shared" si="5"/>
        <v>23572</v>
      </c>
      <c r="K31" s="40">
        <f t="shared" si="5"/>
        <v>240000</v>
      </c>
      <c r="L31" s="40">
        <f t="shared" si="5"/>
        <v>5575</v>
      </c>
      <c r="M31" s="40">
        <f t="shared" si="5"/>
        <v>125300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125">
        <f t="shared" si="5"/>
        <v>0</v>
      </c>
      <c r="T31" s="125">
        <f>SUM(T32:T35)</f>
        <v>0</v>
      </c>
      <c r="U31" s="56">
        <f t="shared" si="5"/>
        <v>0</v>
      </c>
      <c r="V31" s="59"/>
      <c r="W31" s="59"/>
      <c r="X31" s="59"/>
      <c r="Y31" s="59"/>
      <c r="Z31" s="1"/>
      <c r="AA31" s="1"/>
      <c r="AB31" s="1"/>
      <c r="AC31" s="1"/>
      <c r="AD31" s="1"/>
      <c r="AE31" s="1"/>
    </row>
    <row r="32" spans="1:31" ht="12.75">
      <c r="A32" s="15" t="s">
        <v>97</v>
      </c>
      <c r="B32" s="23"/>
      <c r="C32" s="32"/>
      <c r="D32" s="49"/>
      <c r="E32" s="32">
        <f t="shared" si="4"/>
        <v>547020</v>
      </c>
      <c r="F32" s="40">
        <v>547020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25"/>
      <c r="T32" s="125"/>
      <c r="U32" s="56"/>
      <c r="V32" s="58"/>
      <c r="W32" s="58"/>
      <c r="X32" s="58"/>
      <c r="Y32" s="58"/>
      <c r="Z32" s="1"/>
      <c r="AA32" s="1"/>
      <c r="AB32" s="1"/>
      <c r="AC32" s="1"/>
      <c r="AD32" s="1"/>
      <c r="AE32" s="1"/>
    </row>
    <row r="33" spans="1:31" ht="12.75">
      <c r="A33" s="15" t="s">
        <v>28</v>
      </c>
      <c r="B33" s="23"/>
      <c r="C33" s="32"/>
      <c r="D33" s="49"/>
      <c r="E33" s="32">
        <f t="shared" si="4"/>
        <v>92990</v>
      </c>
      <c r="F33" s="40">
        <v>92990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25"/>
      <c r="T33" s="125"/>
      <c r="U33" s="56"/>
      <c r="V33" s="58"/>
      <c r="W33" s="58"/>
      <c r="X33" s="58"/>
      <c r="Y33" s="58"/>
      <c r="Z33" s="1"/>
      <c r="AA33" s="1"/>
      <c r="AB33" s="1"/>
      <c r="AC33" s="1"/>
      <c r="AD33" s="1"/>
      <c r="AE33" s="1"/>
    </row>
    <row r="34" spans="1:31" ht="12.75">
      <c r="A34" s="15" t="s">
        <v>29</v>
      </c>
      <c r="B34" s="23"/>
      <c r="C34" s="32"/>
      <c r="D34" s="49"/>
      <c r="E34" s="32">
        <f t="shared" si="4"/>
        <v>563960</v>
      </c>
      <c r="F34" s="40">
        <v>126350</v>
      </c>
      <c r="G34" s="40">
        <v>20300</v>
      </c>
      <c r="H34" s="40">
        <v>4313</v>
      </c>
      <c r="I34" s="40">
        <v>18550</v>
      </c>
      <c r="J34" s="40">
        <v>23572</v>
      </c>
      <c r="K34" s="40">
        <v>240000</v>
      </c>
      <c r="L34" s="40">
        <v>5575</v>
      </c>
      <c r="M34" s="40">
        <v>125300</v>
      </c>
      <c r="N34" s="40"/>
      <c r="O34" s="40"/>
      <c r="P34" s="40"/>
      <c r="Q34" s="40"/>
      <c r="R34" s="40"/>
      <c r="S34" s="125"/>
      <c r="T34" s="125"/>
      <c r="U34" s="56"/>
      <c r="V34" s="58"/>
      <c r="W34" s="58"/>
      <c r="X34" s="58"/>
      <c r="Y34" s="58"/>
      <c r="Z34" s="1"/>
      <c r="AA34" s="1"/>
      <c r="AB34" s="1"/>
      <c r="AC34" s="1"/>
      <c r="AD34" s="1"/>
      <c r="AE34" s="1"/>
    </row>
    <row r="35" spans="1:31" ht="12.75">
      <c r="A35" s="15" t="s">
        <v>30</v>
      </c>
      <c r="B35" s="23"/>
      <c r="C35" s="32"/>
      <c r="D35" s="49"/>
      <c r="E35" s="32">
        <f t="shared" si="4"/>
        <v>193071</v>
      </c>
      <c r="F35" s="40">
        <v>193071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32"/>
      <c r="U35" s="56"/>
      <c r="V35" s="58"/>
      <c r="W35" s="58"/>
      <c r="X35" s="58"/>
      <c r="Y35" s="58"/>
      <c r="Z35" s="1"/>
      <c r="AA35" s="1"/>
      <c r="AB35" s="1"/>
      <c r="AC35" s="1"/>
      <c r="AD35" s="1"/>
      <c r="AE35" s="1"/>
    </row>
    <row r="36" spans="1:31" ht="12.75">
      <c r="A36" s="15" t="s">
        <v>98</v>
      </c>
      <c r="B36" s="23"/>
      <c r="C36" s="32"/>
      <c r="D36" s="51"/>
      <c r="E36" s="32">
        <f t="shared" si="4"/>
        <v>68520</v>
      </c>
      <c r="F36" s="40">
        <v>68520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32"/>
      <c r="U36" s="56"/>
      <c r="V36" s="58"/>
      <c r="W36" s="58"/>
      <c r="X36" s="58"/>
      <c r="Y36" s="58"/>
      <c r="Z36" s="1"/>
      <c r="AA36" s="1"/>
      <c r="AB36" s="1"/>
      <c r="AC36" s="1"/>
      <c r="AD36" s="1"/>
      <c r="AE36" s="1"/>
    </row>
    <row r="37" spans="1:31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32"/>
      <c r="U37" s="56"/>
      <c r="V37" s="58"/>
      <c r="W37" s="58"/>
      <c r="X37" s="58"/>
      <c r="Y37" s="58"/>
      <c r="Z37" s="1"/>
      <c r="AA37" s="1"/>
      <c r="AB37" s="1"/>
      <c r="AC37" s="1"/>
      <c r="AD37" s="1"/>
      <c r="AE37" s="1"/>
    </row>
    <row r="38" spans="1:28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32"/>
      <c r="U38" s="56"/>
      <c r="V38" s="58"/>
      <c r="W38" s="58"/>
      <c r="X38" s="58"/>
      <c r="Y38" s="58"/>
      <c r="Z38" s="1"/>
      <c r="AA38" s="1"/>
      <c r="AB38" s="1"/>
    </row>
    <row r="39" spans="1:28" ht="12.75">
      <c r="A39" s="15" t="s">
        <v>101</v>
      </c>
      <c r="B39" s="23"/>
      <c r="C39" s="32"/>
      <c r="D39" s="51"/>
      <c r="E39" s="32">
        <f t="shared" si="4"/>
        <v>43846.8</v>
      </c>
      <c r="F39" s="40">
        <v>30289.3</v>
      </c>
      <c r="G39" s="40"/>
      <c r="H39" s="40">
        <v>13557.5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32"/>
      <c r="U39" s="56"/>
      <c r="V39" s="58"/>
      <c r="W39" s="58"/>
      <c r="X39" s="58"/>
      <c r="Y39" s="58"/>
      <c r="Z39" s="1"/>
      <c r="AA39" s="1"/>
      <c r="AB39" s="1"/>
    </row>
    <row r="40" spans="1:28" ht="12.75">
      <c r="A40" s="19" t="s">
        <v>102</v>
      </c>
      <c r="B40" s="24"/>
      <c r="C40" s="34"/>
      <c r="D40" s="52"/>
      <c r="E40" s="32">
        <f>SUM(F40:Z40)</f>
        <v>180014</v>
      </c>
      <c r="F40" s="42">
        <v>180014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34"/>
      <c r="U40" s="116"/>
      <c r="V40" s="58"/>
      <c r="W40" s="58"/>
      <c r="X40" s="58"/>
      <c r="Y40" s="58"/>
      <c r="Z40" s="1"/>
      <c r="AA40" s="1"/>
      <c r="AB40" s="1"/>
    </row>
    <row r="41" spans="1:28" ht="12.75">
      <c r="A41" s="19" t="s">
        <v>103</v>
      </c>
      <c r="B41" s="24"/>
      <c r="C41" s="34"/>
      <c r="D41" s="52"/>
      <c r="E41" s="32">
        <f>SUM(F41:Z41)</f>
        <v>180014</v>
      </c>
      <c r="F41" s="42">
        <v>180014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34"/>
      <c r="U41" s="116"/>
      <c r="V41" s="58"/>
      <c r="W41" s="58"/>
      <c r="X41" s="58"/>
      <c r="Y41" s="58"/>
      <c r="Z41" s="1"/>
      <c r="AA41" s="1"/>
      <c r="AB41" s="1"/>
    </row>
    <row r="42" spans="1:28" ht="12.75">
      <c r="A42" s="19" t="s">
        <v>104</v>
      </c>
      <c r="B42" s="24"/>
      <c r="C42" s="34"/>
      <c r="D42" s="52"/>
      <c r="E42" s="32">
        <f>SUM(F42:Z42)</f>
        <v>639</v>
      </c>
      <c r="F42" s="42">
        <v>639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34"/>
      <c r="U42" s="116"/>
      <c r="V42" s="58"/>
      <c r="W42" s="58"/>
      <c r="X42" s="58"/>
      <c r="Y42" s="58"/>
      <c r="Z42" s="1"/>
      <c r="AA42" s="1"/>
      <c r="AB42" s="1"/>
    </row>
    <row r="43" spans="1:28" ht="13.5" thickBot="1">
      <c r="A43" s="19" t="s">
        <v>105</v>
      </c>
      <c r="B43" s="24"/>
      <c r="C43" s="34"/>
      <c r="D43" s="52"/>
      <c r="E43" s="34">
        <f>SUM(F43:Z43)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34"/>
      <c r="U43" s="116"/>
      <c r="V43" s="58"/>
      <c r="W43" s="58"/>
      <c r="X43" s="58"/>
      <c r="Y43" s="58"/>
      <c r="Z43" s="1"/>
      <c r="AA43" s="1"/>
      <c r="AB43" s="1"/>
    </row>
    <row r="44" spans="1:28" ht="13.5" thickBot="1">
      <c r="A44" s="132"/>
      <c r="B44" s="133"/>
      <c r="C44" s="134"/>
      <c r="D44" s="135"/>
      <c r="E44" s="134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4"/>
      <c r="T44" s="134"/>
      <c r="U44" s="137"/>
      <c r="V44" s="58"/>
      <c r="W44" s="58"/>
      <c r="X44" s="58"/>
      <c r="Y44" s="58"/>
      <c r="Z44" s="1"/>
      <c r="AA44" s="1"/>
      <c r="AB44" s="1"/>
    </row>
    <row r="45" spans="1:28" ht="13.5" thickBot="1">
      <c r="A45" s="16" t="s">
        <v>106</v>
      </c>
      <c r="B45" s="17"/>
      <c r="C45" s="30"/>
      <c r="D45" s="131"/>
      <c r="E45" s="30">
        <f>SUM(E15:E31,E37:E39,E42:E43)</f>
        <v>2968108.26</v>
      </c>
      <c r="F45" s="30">
        <f>SUM(F15:F31,F37:F39,F42:F43)</f>
        <v>2231465.3099999996</v>
      </c>
      <c r="G45" s="30">
        <f aca="true" t="shared" si="6" ref="G45:U45">SUM(G15:G31,G37:G39,G42:G43)</f>
        <v>70968.7</v>
      </c>
      <c r="H45" s="30">
        <f>SUM(H15:H31,H37:H39,H42:H43)</f>
        <v>100689.65000000001</v>
      </c>
      <c r="I45" s="30">
        <f>SUM(I15:I31,I37:I39,I42:I43)</f>
        <v>45902.2</v>
      </c>
      <c r="J45" s="30">
        <f t="shared" si="6"/>
        <v>72195.7</v>
      </c>
      <c r="K45" s="30">
        <f t="shared" si="6"/>
        <v>258435.5</v>
      </c>
      <c r="L45" s="30">
        <f t="shared" si="6"/>
        <v>44225.8</v>
      </c>
      <c r="M45" s="30">
        <f t="shared" si="6"/>
        <v>142736.8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1176</v>
      </c>
      <c r="T45" s="30">
        <f>SUM(T15:T31,T37:T39,T42:T43)</f>
        <v>312.6</v>
      </c>
      <c r="U45" s="37">
        <f t="shared" si="6"/>
        <v>0</v>
      </c>
      <c r="V45" s="58"/>
      <c r="W45" s="58"/>
      <c r="X45" s="58"/>
      <c r="Y45" s="58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1. - 4. Q 2008 za SLK Bratislava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8" width="10.75390625" style="0" customWidth="1"/>
    <col min="9" max="24" width="9.75390625" style="0" customWidth="1"/>
    <col min="25" max="26" width="8.75390625" style="0" customWidth="1"/>
  </cols>
  <sheetData>
    <row r="1" spans="1:26" ht="13.5" thickBot="1">
      <c r="A1" s="86" t="s">
        <v>34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5"/>
    </row>
    <row r="2" spans="1:32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126</v>
      </c>
      <c r="I2" s="68" t="s">
        <v>10</v>
      </c>
      <c r="J2" s="68" t="s">
        <v>33</v>
      </c>
      <c r="K2" s="68" t="s">
        <v>11</v>
      </c>
      <c r="L2" s="68" t="s">
        <v>12</v>
      </c>
      <c r="M2" s="68" t="s">
        <v>36</v>
      </c>
      <c r="N2" s="68" t="s">
        <v>37</v>
      </c>
      <c r="O2" s="68" t="s">
        <v>38</v>
      </c>
      <c r="P2" s="68" t="s">
        <v>39</v>
      </c>
      <c r="Q2" s="68" t="s">
        <v>40</v>
      </c>
      <c r="R2" s="68" t="s">
        <v>41</v>
      </c>
      <c r="S2" s="68" t="s">
        <v>43</v>
      </c>
      <c r="T2" s="68" t="s">
        <v>110</v>
      </c>
      <c r="U2" s="68" t="s">
        <v>44</v>
      </c>
      <c r="V2" s="68" t="s">
        <v>45</v>
      </c>
      <c r="W2" s="68" t="s">
        <v>46</v>
      </c>
      <c r="X2" s="87" t="s">
        <v>68</v>
      </c>
      <c r="Y2" s="87" t="s">
        <v>47</v>
      </c>
      <c r="Z2" s="84" t="s">
        <v>42</v>
      </c>
      <c r="AA2" s="1"/>
      <c r="AB2" s="1"/>
      <c r="AC2" s="1"/>
      <c r="AD2" s="1"/>
      <c r="AE2" s="1"/>
      <c r="AF2" s="1"/>
    </row>
    <row r="3" spans="1:32" ht="13.5" thickBot="1">
      <c r="A3" s="9"/>
      <c r="B3" s="10"/>
      <c r="C3" s="12"/>
      <c r="D3" s="101"/>
      <c r="E3" s="10" t="s">
        <v>32</v>
      </c>
      <c r="F3" s="102">
        <v>900000</v>
      </c>
      <c r="G3" s="102">
        <v>900010</v>
      </c>
      <c r="H3" s="102">
        <v>900001</v>
      </c>
      <c r="I3" s="13">
        <v>900012</v>
      </c>
      <c r="J3" s="13">
        <v>900020</v>
      </c>
      <c r="K3" s="13">
        <v>900030</v>
      </c>
      <c r="L3" s="13">
        <v>900040</v>
      </c>
      <c r="M3" s="13">
        <v>900050</v>
      </c>
      <c r="N3" s="13">
        <v>900060</v>
      </c>
      <c r="O3" s="13">
        <v>900070</v>
      </c>
      <c r="P3" s="13">
        <v>900080</v>
      </c>
      <c r="Q3" s="13">
        <v>900081</v>
      </c>
      <c r="R3" s="13">
        <v>900082</v>
      </c>
      <c r="S3" s="13">
        <v>900083</v>
      </c>
      <c r="T3" s="13">
        <v>900084</v>
      </c>
      <c r="U3" s="13">
        <v>900090</v>
      </c>
      <c r="V3" s="13">
        <v>900100</v>
      </c>
      <c r="W3" s="13">
        <v>900200</v>
      </c>
      <c r="X3" s="103">
        <v>900202</v>
      </c>
      <c r="Y3" s="103">
        <v>900300</v>
      </c>
      <c r="Z3" s="28">
        <v>900940</v>
      </c>
      <c r="AA3" s="1"/>
      <c r="AB3" s="1"/>
      <c r="AC3" s="1"/>
      <c r="AD3" s="1"/>
      <c r="AE3" s="1"/>
      <c r="AF3" s="1"/>
    </row>
    <row r="4" spans="1:32" ht="13.5" thickBot="1">
      <c r="A4" s="72" t="s">
        <v>5</v>
      </c>
      <c r="B4" s="73"/>
      <c r="C4" s="73"/>
      <c r="D4" s="74">
        <v>2</v>
      </c>
      <c r="E4" s="73" t="s">
        <v>119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7">
        <v>12</v>
      </c>
      <c r="Q4" s="73">
        <v>13</v>
      </c>
      <c r="R4" s="73">
        <v>14</v>
      </c>
      <c r="S4" s="73">
        <v>15</v>
      </c>
      <c r="T4" s="73">
        <v>16</v>
      </c>
      <c r="U4" s="73">
        <v>17</v>
      </c>
      <c r="V4" s="98">
        <v>18</v>
      </c>
      <c r="W4" s="98">
        <v>19</v>
      </c>
      <c r="X4" s="98">
        <v>20</v>
      </c>
      <c r="Y4" s="98">
        <v>21</v>
      </c>
      <c r="Z4" s="99">
        <v>22</v>
      </c>
      <c r="AA4" s="1"/>
      <c r="AB4" s="1"/>
      <c r="AC4" s="1"/>
      <c r="AD4" s="1"/>
      <c r="AE4" s="1"/>
      <c r="AF4" s="1"/>
    </row>
    <row r="5" spans="1:32" ht="13.5" thickBot="1">
      <c r="A5" s="111" t="s">
        <v>15</v>
      </c>
      <c r="B5" s="112"/>
      <c r="C5" s="61"/>
      <c r="D5" s="113"/>
      <c r="E5" s="61">
        <f aca="true" t="shared" si="0" ref="E5:Z5">SUM(E6:E12)</f>
        <v>20129588.320000004</v>
      </c>
      <c r="F5" s="61">
        <f t="shared" si="0"/>
        <v>20044829.2</v>
      </c>
      <c r="G5" s="61">
        <f>SUM(G6:G12)</f>
        <v>0</v>
      </c>
      <c r="H5" s="61">
        <f>SUM(H6:H12)</f>
        <v>0</v>
      </c>
      <c r="I5" s="61">
        <f t="shared" si="0"/>
        <v>0</v>
      </c>
      <c r="J5" s="61">
        <f t="shared" si="0"/>
        <v>0</v>
      </c>
      <c r="K5" s="61">
        <f t="shared" si="0"/>
        <v>0</v>
      </c>
      <c r="L5" s="61">
        <f t="shared" si="0"/>
        <v>0</v>
      </c>
      <c r="M5" s="61">
        <f t="shared" si="0"/>
        <v>0</v>
      </c>
      <c r="N5" s="61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>SUM(T6:T12)</f>
        <v>0</v>
      </c>
      <c r="U5" s="61">
        <f t="shared" si="0"/>
        <v>0</v>
      </c>
      <c r="V5" s="61">
        <f t="shared" si="0"/>
        <v>396.12</v>
      </c>
      <c r="W5" s="61">
        <f>SUM(W6:W12)</f>
        <v>0</v>
      </c>
      <c r="X5" s="61">
        <f>SUM(X6:X12)</f>
        <v>0</v>
      </c>
      <c r="Y5" s="61">
        <f>SUM(Y6:Y12)</f>
        <v>0</v>
      </c>
      <c r="Z5" s="62">
        <f t="shared" si="0"/>
        <v>84363</v>
      </c>
      <c r="AA5" s="1"/>
      <c r="AB5" s="1"/>
      <c r="AC5" s="1"/>
      <c r="AD5" s="1"/>
      <c r="AE5" s="1"/>
      <c r="AF5" s="1"/>
    </row>
    <row r="6" spans="1:32" ht="12.75">
      <c r="A6" s="18" t="s">
        <v>115</v>
      </c>
      <c r="B6" s="25"/>
      <c r="C6" s="35"/>
      <c r="D6" s="53"/>
      <c r="E6" s="35">
        <f aca="true" t="shared" si="1" ref="E6:E12">SUM(F6:Z6)</f>
        <v>13707418.6</v>
      </c>
      <c r="F6" s="44">
        <v>13707418.6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>
        <f>RA!E6</f>
        <v>0</v>
      </c>
      <c r="W6" s="44"/>
      <c r="X6" s="44"/>
      <c r="Y6" s="44">
        <f>RB!E6</f>
        <v>0</v>
      </c>
      <c r="Z6" s="55"/>
      <c r="AA6" s="1"/>
      <c r="AB6" s="1"/>
      <c r="AC6" s="1"/>
      <c r="AD6" s="1"/>
      <c r="AE6" s="1"/>
      <c r="AF6" s="1"/>
    </row>
    <row r="7" spans="1:32" ht="12.75">
      <c r="A7" s="18" t="s">
        <v>118</v>
      </c>
      <c r="B7" s="22"/>
      <c r="C7" s="31"/>
      <c r="D7" s="66"/>
      <c r="E7" s="32">
        <f t="shared" si="1"/>
        <v>3339306.5</v>
      </c>
      <c r="F7" s="38">
        <v>3339306.5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0">
        <f>RA!E7</f>
        <v>0</v>
      </c>
      <c r="W7" s="38"/>
      <c r="X7" s="38"/>
      <c r="Y7" s="40">
        <f>RB!E7</f>
        <v>0</v>
      </c>
      <c r="Z7" s="118"/>
      <c r="AA7" s="1"/>
      <c r="AB7" s="1"/>
      <c r="AC7" s="1"/>
      <c r="AD7" s="1"/>
      <c r="AE7" s="1"/>
      <c r="AF7" s="1"/>
    </row>
    <row r="8" spans="1:32" ht="12.75">
      <c r="A8" s="15" t="s">
        <v>116</v>
      </c>
      <c r="B8" s="23"/>
      <c r="C8" s="32"/>
      <c r="D8" s="49"/>
      <c r="E8" s="32">
        <f t="shared" si="1"/>
        <v>854000</v>
      </c>
      <c r="F8" s="40">
        <v>854000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32"/>
      <c r="U8" s="32"/>
      <c r="V8" s="40">
        <f>RA!E8</f>
        <v>0</v>
      </c>
      <c r="W8" s="32"/>
      <c r="X8" s="32"/>
      <c r="Y8" s="40">
        <f>RB!E8</f>
        <v>0</v>
      </c>
      <c r="Z8" s="56"/>
      <c r="AA8" s="1"/>
      <c r="AB8" s="1"/>
      <c r="AC8" s="1"/>
      <c r="AD8" s="1"/>
      <c r="AE8" s="1"/>
      <c r="AF8" s="1"/>
    </row>
    <row r="9" spans="1:32" ht="12.75">
      <c r="A9" s="15" t="s">
        <v>85</v>
      </c>
      <c r="B9" s="23"/>
      <c r="C9" s="32"/>
      <c r="D9" s="49"/>
      <c r="E9" s="32">
        <f t="shared" si="1"/>
        <v>14600</v>
      </c>
      <c r="F9" s="40">
        <v>14600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32"/>
      <c r="U9" s="32"/>
      <c r="V9" s="40">
        <f>RA!E9</f>
        <v>0</v>
      </c>
      <c r="W9" s="32"/>
      <c r="X9" s="125"/>
      <c r="Y9" s="40">
        <f>RB!E9</f>
        <v>0</v>
      </c>
      <c r="Z9" s="129"/>
      <c r="AA9" s="1"/>
      <c r="AB9" s="1"/>
      <c r="AC9" s="1"/>
      <c r="AD9" s="1"/>
      <c r="AE9" s="1"/>
      <c r="AF9" s="1"/>
    </row>
    <row r="10" spans="1:32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32"/>
      <c r="U10" s="32"/>
      <c r="V10" s="40">
        <f>RA!E10</f>
        <v>0</v>
      </c>
      <c r="W10" s="32"/>
      <c r="X10" s="125"/>
      <c r="Y10" s="40">
        <f>RB!E10</f>
        <v>0</v>
      </c>
      <c r="Z10" s="41"/>
      <c r="AA10" s="1"/>
      <c r="AB10" s="1"/>
      <c r="AC10" s="1"/>
      <c r="AD10" s="1"/>
      <c r="AE10" s="1"/>
      <c r="AF10" s="1"/>
    </row>
    <row r="11" spans="1:32" ht="12.75">
      <c r="A11" s="15" t="s">
        <v>84</v>
      </c>
      <c r="B11" s="23"/>
      <c r="C11" s="32"/>
      <c r="D11" s="49"/>
      <c r="E11" s="32">
        <f t="shared" si="1"/>
        <v>429365.17</v>
      </c>
      <c r="F11" s="40">
        <v>429037.31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32"/>
      <c r="V11" s="40">
        <f>RA!E11</f>
        <v>327.86</v>
      </c>
      <c r="W11" s="32"/>
      <c r="X11" s="125"/>
      <c r="Y11" s="40">
        <f>RB!E11</f>
        <v>0</v>
      </c>
      <c r="Z11" s="56"/>
      <c r="AA11" s="1"/>
      <c r="AB11" s="1"/>
      <c r="AC11" s="1"/>
      <c r="AD11" s="1"/>
      <c r="AE11" s="1"/>
      <c r="AF11" s="1"/>
    </row>
    <row r="12" spans="1:32" ht="13.5" thickBot="1">
      <c r="A12" s="19" t="s">
        <v>89</v>
      </c>
      <c r="B12" s="26"/>
      <c r="C12" s="36"/>
      <c r="D12" s="54"/>
      <c r="E12" s="36">
        <f t="shared" si="1"/>
        <v>1784898.05</v>
      </c>
      <c r="F12" s="46">
        <v>1700466.79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  <c r="V12" s="46">
        <f>RA!E12</f>
        <v>68.26</v>
      </c>
      <c r="W12" s="126"/>
      <c r="X12" s="126"/>
      <c r="Y12" s="46">
        <f>RB!E12</f>
        <v>0</v>
      </c>
      <c r="Z12" s="127">
        <v>84363</v>
      </c>
      <c r="AA12" s="1"/>
      <c r="AB12" s="1"/>
      <c r="AC12" s="1"/>
      <c r="AD12" s="1"/>
      <c r="AE12" s="1"/>
      <c r="AF12" s="1"/>
    </row>
    <row r="13" spans="1:32" ht="13.5" thickBot="1">
      <c r="A13" s="114"/>
      <c r="B13" s="115"/>
      <c r="C13" s="63"/>
      <c r="D13" s="115"/>
      <c r="E13" s="63">
        <f aca="true" t="shared" si="2" ref="E13:Z13">E5-E14</f>
        <v>771423.2700000033</v>
      </c>
      <c r="F13" s="63">
        <f t="shared" si="2"/>
        <v>6389969.59</v>
      </c>
      <c r="G13" s="63">
        <f>G5-G14</f>
        <v>-227407</v>
      </c>
      <c r="H13" s="63">
        <f>H5-H14</f>
        <v>-26135</v>
      </c>
      <c r="I13" s="63">
        <f t="shared" si="2"/>
        <v>0</v>
      </c>
      <c r="J13" s="63">
        <f t="shared" si="2"/>
        <v>-291535</v>
      </c>
      <c r="K13" s="63">
        <f t="shared" si="2"/>
        <v>-555208.75</v>
      </c>
      <c r="L13" s="63">
        <f t="shared" si="2"/>
        <v>-1381990</v>
      </c>
      <c r="M13" s="63">
        <f t="shared" si="2"/>
        <v>-1393464</v>
      </c>
      <c r="N13" s="63">
        <f t="shared" si="2"/>
        <v>-113205</v>
      </c>
      <c r="O13" s="63">
        <f t="shared" si="2"/>
        <v>-5357</v>
      </c>
      <c r="P13" s="63">
        <f t="shared" si="2"/>
        <v>-86229</v>
      </c>
      <c r="Q13" s="63">
        <f t="shared" si="2"/>
        <v>-19453</v>
      </c>
      <c r="R13" s="63">
        <f t="shared" si="2"/>
        <v>-13968.5</v>
      </c>
      <c r="S13" s="63">
        <f t="shared" si="2"/>
        <v>-43978</v>
      </c>
      <c r="T13" s="63">
        <f t="shared" si="2"/>
        <v>0</v>
      </c>
      <c r="U13" s="63">
        <f t="shared" si="2"/>
        <v>0</v>
      </c>
      <c r="V13" s="63">
        <f t="shared" si="2"/>
        <v>-801233.27</v>
      </c>
      <c r="W13" s="63">
        <f t="shared" si="2"/>
        <v>-92143.7</v>
      </c>
      <c r="X13" s="63">
        <f t="shared" si="2"/>
        <v>-641981.6</v>
      </c>
      <c r="Y13" s="63">
        <f t="shared" si="2"/>
        <v>-9620.5</v>
      </c>
      <c r="Z13" s="64">
        <f t="shared" si="2"/>
        <v>84363</v>
      </c>
      <c r="AA13" s="1"/>
      <c r="AB13" s="1"/>
      <c r="AC13" s="1"/>
      <c r="AD13" s="1"/>
      <c r="AE13" s="1"/>
      <c r="AF13" s="1"/>
    </row>
    <row r="14" spans="1:32" ht="13.5" thickBot="1">
      <c r="A14" s="16" t="s">
        <v>18</v>
      </c>
      <c r="B14" s="17"/>
      <c r="C14" s="30"/>
      <c r="D14" s="47"/>
      <c r="E14" s="30">
        <f>SUM(E15:E31,E36:E43)</f>
        <v>19358165.05</v>
      </c>
      <c r="F14" s="30">
        <f aca="true" t="shared" si="3" ref="F14:Z14">SUM(F15:F31,F36:F43)</f>
        <v>13654859.61</v>
      </c>
      <c r="G14" s="30">
        <f>SUM(G15:G31,G36:G43)</f>
        <v>227407</v>
      </c>
      <c r="H14" s="30">
        <f>SUM(H15:H31,H36:H43)</f>
        <v>26135</v>
      </c>
      <c r="I14" s="30">
        <f t="shared" si="3"/>
        <v>0</v>
      </c>
      <c r="J14" s="30">
        <f t="shared" si="3"/>
        <v>291535</v>
      </c>
      <c r="K14" s="30">
        <f t="shared" si="3"/>
        <v>555208.75</v>
      </c>
      <c r="L14" s="30">
        <f t="shared" si="3"/>
        <v>1381990</v>
      </c>
      <c r="M14" s="30">
        <f t="shared" si="3"/>
        <v>1393464</v>
      </c>
      <c r="N14" s="30">
        <f t="shared" si="3"/>
        <v>113205</v>
      </c>
      <c r="O14" s="30">
        <f t="shared" si="3"/>
        <v>5357</v>
      </c>
      <c r="P14" s="30">
        <f t="shared" si="3"/>
        <v>86229</v>
      </c>
      <c r="Q14" s="30">
        <f t="shared" si="3"/>
        <v>19453</v>
      </c>
      <c r="R14" s="30">
        <f t="shared" si="3"/>
        <v>13968.5</v>
      </c>
      <c r="S14" s="30">
        <f t="shared" si="3"/>
        <v>43978</v>
      </c>
      <c r="T14" s="30">
        <f>SUM(T15:T31,T36:T43)</f>
        <v>0</v>
      </c>
      <c r="U14" s="30">
        <f t="shared" si="3"/>
        <v>0</v>
      </c>
      <c r="V14" s="30">
        <f t="shared" si="3"/>
        <v>801629.39</v>
      </c>
      <c r="W14" s="30">
        <f t="shared" si="3"/>
        <v>92143.7</v>
      </c>
      <c r="X14" s="30">
        <f t="shared" si="3"/>
        <v>641981.6</v>
      </c>
      <c r="Y14" s="30">
        <f t="shared" si="3"/>
        <v>9620.5</v>
      </c>
      <c r="Z14" s="37">
        <f t="shared" si="3"/>
        <v>0</v>
      </c>
      <c r="AA14" s="1"/>
      <c r="AB14" s="1"/>
      <c r="AC14" s="1"/>
      <c r="AD14" s="1"/>
      <c r="AE14" s="1"/>
      <c r="AF14" s="1"/>
    </row>
    <row r="15" spans="1:32" ht="12.75">
      <c r="A15" s="18" t="s">
        <v>19</v>
      </c>
      <c r="B15" s="22"/>
      <c r="C15" s="31"/>
      <c r="D15" s="48"/>
      <c r="E15" s="31">
        <f>SUM(F15:Z15)</f>
        <v>174028.86</v>
      </c>
      <c r="F15" s="38">
        <v>158057.86</v>
      </c>
      <c r="G15" s="38"/>
      <c r="H15" s="38">
        <v>15971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1"/>
      <c r="U15" s="31"/>
      <c r="V15" s="40">
        <f>RA!E15</f>
        <v>0</v>
      </c>
      <c r="W15" s="31"/>
      <c r="X15" s="31"/>
      <c r="Y15" s="40">
        <f>RB!E15</f>
        <v>0</v>
      </c>
      <c r="Z15" s="39"/>
      <c r="AA15" s="1"/>
      <c r="AB15" s="1"/>
      <c r="AC15" s="1"/>
      <c r="AD15" s="1"/>
      <c r="AE15" s="1"/>
      <c r="AF15" s="1"/>
    </row>
    <row r="16" spans="1:32" ht="12.75">
      <c r="A16" s="15" t="s">
        <v>20</v>
      </c>
      <c r="B16" s="23"/>
      <c r="C16" s="32"/>
      <c r="D16" s="51"/>
      <c r="E16" s="32">
        <f>SUM(F16:Z16)</f>
        <v>131889</v>
      </c>
      <c r="F16" s="40">
        <v>105840.5</v>
      </c>
      <c r="G16" s="40">
        <v>761.5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2"/>
      <c r="V16" s="40">
        <f>RA!E16</f>
        <v>1750.5</v>
      </c>
      <c r="W16" s="40">
        <v>23536.5</v>
      </c>
      <c r="X16" s="32"/>
      <c r="Y16" s="40">
        <f>RB!E16</f>
        <v>0</v>
      </c>
      <c r="Z16" s="41"/>
      <c r="AA16" s="1"/>
      <c r="AB16" s="1"/>
      <c r="AC16" s="1"/>
      <c r="AD16" s="1"/>
      <c r="AE16" s="1"/>
      <c r="AF16" s="1"/>
    </row>
    <row r="17" spans="1:32" ht="12.75">
      <c r="A17" s="15" t="s">
        <v>21</v>
      </c>
      <c r="B17" s="23"/>
      <c r="C17" s="32"/>
      <c r="D17" s="51"/>
      <c r="E17" s="32">
        <f aca="true" t="shared" si="4" ref="E17:E42">SUM(F17:Z17)</f>
        <v>3560</v>
      </c>
      <c r="F17" s="40">
        <v>3560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32"/>
      <c r="U17" s="32"/>
      <c r="V17" s="40">
        <f>RA!E17</f>
        <v>0</v>
      </c>
      <c r="W17" s="125"/>
      <c r="X17" s="40"/>
      <c r="Y17" s="40">
        <f>RB!E17</f>
        <v>0</v>
      </c>
      <c r="Z17" s="41"/>
      <c r="AA17" s="1"/>
      <c r="AB17" s="1"/>
      <c r="AC17" s="1"/>
      <c r="AD17" s="1"/>
      <c r="AE17" s="1"/>
      <c r="AF17" s="1"/>
    </row>
    <row r="18" spans="1:32" ht="12.75">
      <c r="A18" s="15" t="s">
        <v>31</v>
      </c>
      <c r="B18" s="23"/>
      <c r="C18" s="32"/>
      <c r="D18" s="51"/>
      <c r="E18" s="32">
        <f t="shared" si="4"/>
        <v>61989.4</v>
      </c>
      <c r="F18" s="40">
        <v>45524.4</v>
      </c>
      <c r="G18" s="40"/>
      <c r="H18" s="40">
        <v>10164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2"/>
      <c r="V18" s="40">
        <f>RA!E18</f>
        <v>0</v>
      </c>
      <c r="W18" s="125">
        <v>6301</v>
      </c>
      <c r="X18" s="40"/>
      <c r="Y18" s="40">
        <f>RB!E18</f>
        <v>0</v>
      </c>
      <c r="Z18" s="41"/>
      <c r="AA18" s="1"/>
      <c r="AB18" s="1"/>
      <c r="AC18" s="1"/>
      <c r="AD18" s="1"/>
      <c r="AE18" s="1"/>
      <c r="AF18" s="1"/>
    </row>
    <row r="19" spans="1:32" ht="12.75">
      <c r="A19" s="15" t="s">
        <v>22</v>
      </c>
      <c r="B19" s="23"/>
      <c r="C19" s="32"/>
      <c r="D19" s="51"/>
      <c r="E19" s="32">
        <f t="shared" si="4"/>
        <v>408940.3</v>
      </c>
      <c r="F19" s="40">
        <v>325207.55</v>
      </c>
      <c r="G19" s="40"/>
      <c r="H19" s="40"/>
      <c r="I19" s="40"/>
      <c r="J19" s="40">
        <v>64000</v>
      </c>
      <c r="K19" s="40">
        <v>19732.75</v>
      </c>
      <c r="L19" s="40"/>
      <c r="M19" s="40"/>
      <c r="N19" s="40"/>
      <c r="O19" s="40"/>
      <c r="P19" s="40"/>
      <c r="Q19" s="40"/>
      <c r="R19" s="40"/>
      <c r="S19" s="40"/>
      <c r="T19" s="40"/>
      <c r="U19" s="32"/>
      <c r="V19" s="40">
        <f>RA!E19</f>
        <v>0</v>
      </c>
      <c r="W19" s="32"/>
      <c r="X19" s="40"/>
      <c r="Y19" s="40">
        <f>RB!E19</f>
        <v>0</v>
      </c>
      <c r="Z19" s="41"/>
      <c r="AA19" s="1"/>
      <c r="AB19" s="1"/>
      <c r="AC19" s="1"/>
      <c r="AD19" s="1"/>
      <c r="AE19" s="1"/>
      <c r="AF19" s="1"/>
    </row>
    <row r="20" spans="1:32" ht="12.75">
      <c r="A20" s="15" t="s">
        <v>23</v>
      </c>
      <c r="B20" s="23"/>
      <c r="C20" s="32"/>
      <c r="D20" s="51"/>
      <c r="E20" s="32">
        <f t="shared" si="4"/>
        <v>502429.5</v>
      </c>
      <c r="F20" s="40">
        <v>502304.5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32"/>
      <c r="V20" s="40">
        <f>RA!E20</f>
        <v>125</v>
      </c>
      <c r="W20" s="32"/>
      <c r="X20" s="40"/>
      <c r="Y20" s="40">
        <f>RB!E20</f>
        <v>0</v>
      </c>
      <c r="Z20" s="56"/>
      <c r="AA20" s="1"/>
      <c r="AB20" s="1"/>
      <c r="AC20" s="1"/>
      <c r="AD20" s="1"/>
      <c r="AE20" s="1"/>
      <c r="AF20" s="1"/>
    </row>
    <row r="21" spans="1:32" ht="12.75">
      <c r="A21" s="15" t="s">
        <v>24</v>
      </c>
      <c r="B21" s="23"/>
      <c r="C21" s="32"/>
      <c r="D21" s="51"/>
      <c r="E21" s="32">
        <f t="shared" si="4"/>
        <v>569950</v>
      </c>
      <c r="F21" s="40">
        <v>569950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2"/>
      <c r="V21" s="40">
        <f>RA!E21</f>
        <v>0</v>
      </c>
      <c r="W21" s="32"/>
      <c r="X21" s="40"/>
      <c r="Y21" s="40">
        <f>RB!E21</f>
        <v>0</v>
      </c>
      <c r="Z21" s="41"/>
      <c r="AA21" s="1"/>
      <c r="AB21" s="1"/>
      <c r="AC21" s="1"/>
      <c r="AD21" s="1"/>
      <c r="AE21" s="1"/>
      <c r="AF21" s="1"/>
    </row>
    <row r="22" spans="1:32" ht="12.75">
      <c r="A22" s="15" t="s">
        <v>25</v>
      </c>
      <c r="B22" s="23"/>
      <c r="C22" s="32"/>
      <c r="D22" s="51"/>
      <c r="E22" s="32">
        <f t="shared" si="4"/>
        <v>720000</v>
      </c>
      <c r="F22" s="40">
        <v>720000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32"/>
      <c r="V22" s="40">
        <f>RA!E22</f>
        <v>0</v>
      </c>
      <c r="W22" s="32"/>
      <c r="X22" s="40"/>
      <c r="Y22" s="40">
        <f>RB!E22</f>
        <v>0</v>
      </c>
      <c r="Z22" s="41"/>
      <c r="AA22" s="1"/>
      <c r="AB22" s="1"/>
      <c r="AC22" s="1"/>
      <c r="AD22" s="1"/>
      <c r="AE22" s="1"/>
      <c r="AF22" s="1"/>
    </row>
    <row r="23" spans="1:32" ht="12.75">
      <c r="A23" s="15" t="s">
        <v>26</v>
      </c>
      <c r="B23" s="23"/>
      <c r="C23" s="32"/>
      <c r="D23" s="49"/>
      <c r="E23" s="32">
        <f t="shared" si="4"/>
        <v>84054</v>
      </c>
      <c r="F23" s="40">
        <v>35364</v>
      </c>
      <c r="G23" s="40"/>
      <c r="H23" s="40"/>
      <c r="I23" s="40"/>
      <c r="J23" s="40"/>
      <c r="K23" s="40">
        <v>3680</v>
      </c>
      <c r="L23" s="40"/>
      <c r="M23" s="40"/>
      <c r="N23" s="40"/>
      <c r="O23" s="40"/>
      <c r="P23" s="40"/>
      <c r="Q23" s="40"/>
      <c r="R23" s="40"/>
      <c r="S23" s="40">
        <v>2528</v>
      </c>
      <c r="T23" s="40"/>
      <c r="U23" s="32"/>
      <c r="V23" s="40">
        <f>RA!E23</f>
        <v>286</v>
      </c>
      <c r="W23" s="40">
        <v>42196</v>
      </c>
      <c r="X23" s="40"/>
      <c r="Y23" s="40">
        <f>RB!E23</f>
        <v>0</v>
      </c>
      <c r="Z23" s="41"/>
      <c r="AA23" s="1"/>
      <c r="AB23" s="1"/>
      <c r="AC23" s="1"/>
      <c r="AD23" s="1"/>
      <c r="AE23" s="1"/>
      <c r="AF23" s="1"/>
    </row>
    <row r="24" spans="1:32" ht="12.75">
      <c r="A24" s="15" t="s">
        <v>27</v>
      </c>
      <c r="B24" s="23"/>
      <c r="C24" s="32"/>
      <c r="D24" s="51"/>
      <c r="E24" s="32">
        <f t="shared" si="4"/>
        <v>1501916.6</v>
      </c>
      <c r="F24" s="40">
        <v>645522.5</v>
      </c>
      <c r="G24" s="40">
        <v>154073.5</v>
      </c>
      <c r="H24" s="40"/>
      <c r="I24" s="40"/>
      <c r="J24" s="40">
        <v>21350</v>
      </c>
      <c r="K24" s="40">
        <v>300</v>
      </c>
      <c r="L24" s="40"/>
      <c r="M24" s="40"/>
      <c r="N24" s="40"/>
      <c r="O24" s="40"/>
      <c r="P24" s="40"/>
      <c r="Q24" s="40"/>
      <c r="R24" s="40"/>
      <c r="S24" s="40">
        <v>23800</v>
      </c>
      <c r="T24" s="40"/>
      <c r="U24" s="32"/>
      <c r="V24" s="40">
        <f>RA!E24</f>
        <v>13510</v>
      </c>
      <c r="W24" s="40">
        <v>1379</v>
      </c>
      <c r="X24" s="40">
        <v>641981.6</v>
      </c>
      <c r="Y24" s="40">
        <f>RB!E24</f>
        <v>0</v>
      </c>
      <c r="Z24" s="129"/>
      <c r="AA24" s="1"/>
      <c r="AB24" s="1"/>
      <c r="AC24" s="1"/>
      <c r="AD24" s="1"/>
      <c r="AE24" s="1"/>
      <c r="AF24" s="1"/>
    </row>
    <row r="25" spans="1:32" ht="12.75">
      <c r="A25" s="15" t="s">
        <v>90</v>
      </c>
      <c r="B25" s="23"/>
      <c r="C25" s="32"/>
      <c r="D25" s="51"/>
      <c r="E25" s="32">
        <f t="shared" si="4"/>
        <v>38050</v>
      </c>
      <c r="F25" s="40">
        <v>36850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2"/>
      <c r="V25" s="40">
        <f>RA!E25</f>
        <v>1200</v>
      </c>
      <c r="W25" s="32"/>
      <c r="X25" s="40"/>
      <c r="Y25" s="40">
        <f>RB!E25</f>
        <v>0</v>
      </c>
      <c r="Z25" s="129"/>
      <c r="AA25" s="1"/>
      <c r="AB25" s="1"/>
      <c r="AC25" s="1"/>
      <c r="AD25" s="1"/>
      <c r="AE25" s="1"/>
      <c r="AF25" s="1"/>
    </row>
    <row r="26" spans="1:32" ht="12.75">
      <c r="A26" s="15" t="s">
        <v>91</v>
      </c>
      <c r="B26" s="23"/>
      <c r="C26" s="32"/>
      <c r="D26" s="51"/>
      <c r="E26" s="32">
        <f t="shared" si="4"/>
        <v>2654614</v>
      </c>
      <c r="F26" s="40">
        <v>2654614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2"/>
      <c r="V26" s="40">
        <f>RA!E26</f>
        <v>0</v>
      </c>
      <c r="W26" s="32"/>
      <c r="X26" s="40"/>
      <c r="Y26" s="40">
        <f>RB!E26</f>
        <v>0</v>
      </c>
      <c r="Z26" s="129"/>
      <c r="AA26" s="1"/>
      <c r="AB26" s="1"/>
      <c r="AC26" s="1"/>
      <c r="AD26" s="1"/>
      <c r="AE26" s="1"/>
      <c r="AF26" s="1"/>
    </row>
    <row r="27" spans="1:32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32"/>
      <c r="V27" s="40">
        <f>RA!E27</f>
        <v>0</v>
      </c>
      <c r="W27" s="32"/>
      <c r="X27" s="40"/>
      <c r="Y27" s="40">
        <f>RB!E27</f>
        <v>0</v>
      </c>
      <c r="Z27" s="41"/>
      <c r="AA27" s="1"/>
      <c r="AB27" s="1"/>
      <c r="AC27" s="1"/>
      <c r="AD27" s="1"/>
      <c r="AE27" s="1"/>
      <c r="AF27" s="1"/>
    </row>
    <row r="28" spans="1:32" ht="12.75">
      <c r="A28" s="15" t="s">
        <v>93</v>
      </c>
      <c r="B28" s="23"/>
      <c r="C28" s="32"/>
      <c r="D28" s="51"/>
      <c r="E28" s="32">
        <f t="shared" si="4"/>
        <v>1383596.49</v>
      </c>
      <c r="F28" s="40">
        <v>22449</v>
      </c>
      <c r="G28" s="40">
        <v>38372</v>
      </c>
      <c r="H28" s="40"/>
      <c r="I28" s="40"/>
      <c r="J28" s="40">
        <v>160651</v>
      </c>
      <c r="K28" s="40">
        <v>171496</v>
      </c>
      <c r="L28" s="40">
        <v>223081</v>
      </c>
      <c r="M28" s="40">
        <v>145814</v>
      </c>
      <c r="N28" s="40">
        <v>87921</v>
      </c>
      <c r="O28" s="40">
        <v>3732</v>
      </c>
      <c r="P28" s="40">
        <v>83679</v>
      </c>
      <c r="Q28" s="40">
        <v>17953</v>
      </c>
      <c r="R28" s="40">
        <v>10674</v>
      </c>
      <c r="S28" s="40">
        <v>14950</v>
      </c>
      <c r="T28" s="40"/>
      <c r="U28" s="125"/>
      <c r="V28" s="40">
        <f>RA!E28</f>
        <v>394294.49</v>
      </c>
      <c r="W28" s="32"/>
      <c r="X28" s="40"/>
      <c r="Y28" s="40">
        <f>RB!E28</f>
        <v>8530</v>
      </c>
      <c r="Z28" s="41"/>
      <c r="AA28" s="1"/>
      <c r="AB28" s="1"/>
      <c r="AC28" s="1"/>
      <c r="AD28" s="1"/>
      <c r="AE28" s="1"/>
      <c r="AF28" s="1"/>
    </row>
    <row r="29" spans="1:32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32"/>
      <c r="V29" s="40">
        <f>RA!E29</f>
        <v>0</v>
      </c>
      <c r="W29" s="32"/>
      <c r="X29" s="40"/>
      <c r="Y29" s="40">
        <f>RB!E29</f>
        <v>0</v>
      </c>
      <c r="Z29" s="41"/>
      <c r="AA29" s="1"/>
      <c r="AB29" s="1"/>
      <c r="AC29" s="1"/>
      <c r="AD29" s="1"/>
      <c r="AE29" s="1"/>
      <c r="AF29" s="1"/>
    </row>
    <row r="30" spans="1:32" ht="12.75">
      <c r="A30" s="15" t="s">
        <v>95</v>
      </c>
      <c r="B30" s="23"/>
      <c r="C30" s="32"/>
      <c r="D30" s="51"/>
      <c r="E30" s="32">
        <f t="shared" si="4"/>
        <v>68411.5</v>
      </c>
      <c r="F30" s="40">
        <v>48395.5</v>
      </c>
      <c r="G30" s="40"/>
      <c r="H30" s="40"/>
      <c r="I30" s="40"/>
      <c r="J30" s="40">
        <v>6159</v>
      </c>
      <c r="K30" s="40"/>
      <c r="L30" s="40">
        <v>3409</v>
      </c>
      <c r="M30" s="40">
        <v>950</v>
      </c>
      <c r="N30" s="40">
        <v>1434</v>
      </c>
      <c r="O30" s="40">
        <v>500</v>
      </c>
      <c r="P30" s="40"/>
      <c r="Q30" s="40">
        <v>1500</v>
      </c>
      <c r="R30" s="40">
        <v>3294.5</v>
      </c>
      <c r="S30" s="40"/>
      <c r="T30" s="40"/>
      <c r="U30" s="125"/>
      <c r="V30" s="40">
        <f>RA!E30</f>
        <v>1679</v>
      </c>
      <c r="W30" s="32"/>
      <c r="X30" s="40"/>
      <c r="Y30" s="40">
        <f>RB!E30</f>
        <v>1090.5</v>
      </c>
      <c r="Z30" s="56"/>
      <c r="AA30" s="1"/>
      <c r="AB30" s="1"/>
      <c r="AC30" s="1"/>
      <c r="AD30" s="1"/>
      <c r="AE30" s="1"/>
      <c r="AF30" s="1"/>
    </row>
    <row r="31" spans="1:32" ht="12.75">
      <c r="A31" s="15" t="s">
        <v>96</v>
      </c>
      <c r="B31" s="23"/>
      <c r="C31" s="32"/>
      <c r="D31" s="51"/>
      <c r="E31" s="32">
        <f t="shared" si="4"/>
        <v>6651142.87</v>
      </c>
      <c r="F31" s="40">
        <f aca="true" t="shared" si="5" ref="F31:Z31">SUM(F32:F35)</f>
        <v>3674667.87</v>
      </c>
      <c r="G31" s="40">
        <f>SUM(G32:G35)</f>
        <v>34200</v>
      </c>
      <c r="H31" s="40">
        <f>SUM(H32:H35)</f>
        <v>0</v>
      </c>
      <c r="I31" s="40">
        <f t="shared" si="5"/>
        <v>0</v>
      </c>
      <c r="J31" s="40">
        <f t="shared" si="5"/>
        <v>39375</v>
      </c>
      <c r="K31" s="40">
        <f t="shared" si="5"/>
        <v>360000</v>
      </c>
      <c r="L31" s="40">
        <f t="shared" si="5"/>
        <v>1155500</v>
      </c>
      <c r="M31" s="40">
        <f t="shared" si="5"/>
        <v>1246700</v>
      </c>
      <c r="N31" s="40">
        <f t="shared" si="5"/>
        <v>23850</v>
      </c>
      <c r="O31" s="40">
        <f t="shared" si="5"/>
        <v>1125</v>
      </c>
      <c r="P31" s="40">
        <f t="shared" si="5"/>
        <v>2550</v>
      </c>
      <c r="Q31" s="40">
        <f t="shared" si="5"/>
        <v>0</v>
      </c>
      <c r="R31" s="40">
        <f t="shared" si="5"/>
        <v>0</v>
      </c>
      <c r="S31" s="40">
        <f t="shared" si="5"/>
        <v>2700</v>
      </c>
      <c r="T31" s="40">
        <f>SUM(T32:T35)</f>
        <v>0</v>
      </c>
      <c r="U31" s="40">
        <f t="shared" si="5"/>
        <v>0</v>
      </c>
      <c r="V31" s="40">
        <f t="shared" si="5"/>
        <v>110475</v>
      </c>
      <c r="W31" s="40">
        <f>SUM(W32:W35)</f>
        <v>0</v>
      </c>
      <c r="X31" s="40">
        <f>SUM(X32:X35)</f>
        <v>0</v>
      </c>
      <c r="Y31" s="40">
        <f>SUM(Y32:Y35)</f>
        <v>0</v>
      </c>
      <c r="Z31" s="56">
        <f t="shared" si="5"/>
        <v>0</v>
      </c>
      <c r="AA31" s="1"/>
      <c r="AB31" s="1"/>
      <c r="AC31" s="1"/>
      <c r="AD31" s="1"/>
      <c r="AE31" s="1"/>
      <c r="AF31" s="1"/>
    </row>
    <row r="32" spans="1:32" ht="12.75">
      <c r="A32" s="15" t="s">
        <v>97</v>
      </c>
      <c r="B32" s="23"/>
      <c r="C32" s="32"/>
      <c r="D32" s="49"/>
      <c r="E32" s="32">
        <f t="shared" si="4"/>
        <v>2644534.95</v>
      </c>
      <c r="F32" s="40">
        <v>2644534.95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2"/>
      <c r="V32" s="40">
        <f>RA!E32</f>
        <v>0</v>
      </c>
      <c r="W32" s="32"/>
      <c r="X32" s="40"/>
      <c r="Y32" s="40">
        <f>RB!E32</f>
        <v>0</v>
      </c>
      <c r="Z32" s="41"/>
      <c r="AA32" s="1"/>
      <c r="AB32" s="1"/>
      <c r="AC32" s="1"/>
      <c r="AD32" s="1"/>
      <c r="AE32" s="1"/>
      <c r="AF32" s="1"/>
    </row>
    <row r="33" spans="1:32" ht="12.75">
      <c r="A33" s="15" t="s">
        <v>28</v>
      </c>
      <c r="B33" s="23"/>
      <c r="C33" s="32"/>
      <c r="D33" s="49"/>
      <c r="E33" s="32">
        <f t="shared" si="4"/>
        <v>116229</v>
      </c>
      <c r="F33" s="40">
        <v>116229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32"/>
      <c r="V33" s="40">
        <f>RA!E33</f>
        <v>0</v>
      </c>
      <c r="W33" s="32"/>
      <c r="X33" s="40"/>
      <c r="Y33" s="40">
        <f>RB!E33</f>
        <v>0</v>
      </c>
      <c r="Z33" s="41"/>
      <c r="AA33" s="1"/>
      <c r="AB33" s="1"/>
      <c r="AC33" s="1"/>
      <c r="AD33" s="1"/>
      <c r="AE33" s="1"/>
      <c r="AF33" s="1"/>
    </row>
    <row r="34" spans="1:32" ht="12.75">
      <c r="A34" s="15" t="s">
        <v>29</v>
      </c>
      <c r="B34" s="23"/>
      <c r="C34" s="32"/>
      <c r="D34" s="49"/>
      <c r="E34" s="32">
        <f t="shared" si="4"/>
        <v>2976475</v>
      </c>
      <c r="F34" s="40"/>
      <c r="G34" s="40">
        <v>34200</v>
      </c>
      <c r="H34" s="40"/>
      <c r="I34" s="40"/>
      <c r="J34" s="40">
        <v>39375</v>
      </c>
      <c r="K34" s="40">
        <v>360000</v>
      </c>
      <c r="L34" s="40">
        <v>1155500</v>
      </c>
      <c r="M34" s="40">
        <v>1246700</v>
      </c>
      <c r="N34" s="40">
        <v>23850</v>
      </c>
      <c r="O34" s="40">
        <v>1125</v>
      </c>
      <c r="P34" s="40">
        <v>2550</v>
      </c>
      <c r="Q34" s="40"/>
      <c r="R34" s="40"/>
      <c r="S34" s="40">
        <v>2700</v>
      </c>
      <c r="T34" s="40"/>
      <c r="U34" s="32"/>
      <c r="V34" s="40">
        <f>RA!E34</f>
        <v>110475</v>
      </c>
      <c r="W34" s="32"/>
      <c r="X34" s="40"/>
      <c r="Y34" s="40">
        <f>RB!E34</f>
        <v>0</v>
      </c>
      <c r="Z34" s="41"/>
      <c r="AA34" s="1"/>
      <c r="AB34" s="1"/>
      <c r="AC34" s="1"/>
      <c r="AD34" s="1"/>
      <c r="AE34" s="1"/>
      <c r="AF34" s="1"/>
    </row>
    <row r="35" spans="1:32" ht="12.75">
      <c r="A35" s="15" t="s">
        <v>30</v>
      </c>
      <c r="B35" s="23"/>
      <c r="C35" s="32"/>
      <c r="D35" s="49"/>
      <c r="E35" s="32">
        <f t="shared" si="4"/>
        <v>913903.92</v>
      </c>
      <c r="F35" s="40">
        <v>913903.92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32"/>
      <c r="V35" s="40">
        <f>RA!E35</f>
        <v>0</v>
      </c>
      <c r="W35" s="32"/>
      <c r="X35" s="40"/>
      <c r="Y35" s="40">
        <f>RB!E35</f>
        <v>0</v>
      </c>
      <c r="Z35" s="41"/>
      <c r="AA35" s="1"/>
      <c r="AB35" s="1"/>
      <c r="AC35" s="1"/>
      <c r="AD35" s="1"/>
      <c r="AE35" s="1"/>
      <c r="AF35" s="1"/>
    </row>
    <row r="36" spans="1:32" ht="12.75">
      <c r="A36" s="15" t="s">
        <v>98</v>
      </c>
      <c r="B36" s="23"/>
      <c r="C36" s="32"/>
      <c r="D36" s="51"/>
      <c r="E36" s="32">
        <f t="shared" si="4"/>
        <v>767822.9</v>
      </c>
      <c r="F36" s="40">
        <v>767822.9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2"/>
      <c r="V36" s="40">
        <f>RA!E36</f>
        <v>0</v>
      </c>
      <c r="W36" s="125"/>
      <c r="X36" s="40"/>
      <c r="Y36" s="40">
        <f>RB!E36</f>
        <v>0</v>
      </c>
      <c r="Z36" s="41"/>
      <c r="AA36" s="1"/>
      <c r="AB36" s="1"/>
      <c r="AC36" s="1"/>
      <c r="AD36" s="1"/>
      <c r="AE36" s="1"/>
      <c r="AF36" s="1"/>
    </row>
    <row r="37" spans="1:32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2"/>
      <c r="V37" s="40">
        <f>RA!E37</f>
        <v>0</v>
      </c>
      <c r="W37" s="32"/>
      <c r="X37" s="40"/>
      <c r="Y37" s="40">
        <f>RB!E37</f>
        <v>0</v>
      </c>
      <c r="Z37" s="41"/>
      <c r="AA37" s="1"/>
      <c r="AB37" s="1"/>
      <c r="AC37" s="1"/>
      <c r="AD37" s="1"/>
      <c r="AE37" s="1"/>
      <c r="AF37" s="1"/>
    </row>
    <row r="38" spans="1:29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32"/>
      <c r="V38" s="40">
        <f>RA!E38</f>
        <v>0</v>
      </c>
      <c r="W38" s="32"/>
      <c r="X38" s="40"/>
      <c r="Y38" s="40">
        <f>RB!E38</f>
        <v>0</v>
      </c>
      <c r="Z38" s="41"/>
      <c r="AA38" s="1"/>
      <c r="AB38" s="1"/>
      <c r="AC38" s="1"/>
    </row>
    <row r="39" spans="1:29" ht="12.75">
      <c r="A39" s="15" t="s">
        <v>101</v>
      </c>
      <c r="B39" s="23"/>
      <c r="C39" s="32"/>
      <c r="D39" s="51"/>
      <c r="E39" s="32">
        <f t="shared" si="4"/>
        <v>1569474.9900000002</v>
      </c>
      <c r="F39" s="40">
        <v>1292907.86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32"/>
      <c r="V39" s="40">
        <f>RA!E39</f>
        <v>276567.13</v>
      </c>
      <c r="W39" s="40"/>
      <c r="X39" s="40"/>
      <c r="Y39" s="40">
        <f>RB!E39</f>
        <v>0</v>
      </c>
      <c r="Z39" s="129"/>
      <c r="AA39" s="1"/>
      <c r="AB39" s="1"/>
      <c r="AC39" s="1"/>
    </row>
    <row r="40" spans="1:29" ht="12.75">
      <c r="A40" s="19" t="s">
        <v>102</v>
      </c>
      <c r="B40" s="24"/>
      <c r="C40" s="34"/>
      <c r="D40" s="52"/>
      <c r="E40" s="32">
        <f t="shared" si="4"/>
        <v>1980350</v>
      </c>
      <c r="F40" s="42">
        <v>1980350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4"/>
      <c r="V40" s="40">
        <f>RA!E40</f>
        <v>0</v>
      </c>
      <c r="W40" s="42"/>
      <c r="X40" s="42"/>
      <c r="Y40" s="40">
        <f>RB!E40</f>
        <v>0</v>
      </c>
      <c r="Z40" s="128"/>
      <c r="AA40" s="1"/>
      <c r="AB40" s="1"/>
      <c r="AC40" s="1"/>
    </row>
    <row r="41" spans="1:29" ht="12.75">
      <c r="A41" s="19" t="s">
        <v>103</v>
      </c>
      <c r="B41" s="24"/>
      <c r="C41" s="34"/>
      <c r="D41" s="52"/>
      <c r="E41" s="32">
        <f t="shared" si="4"/>
        <v>0</v>
      </c>
      <c r="F41" s="42">
        <v>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4"/>
      <c r="V41" s="40">
        <f>RA!E41</f>
        <v>0</v>
      </c>
      <c r="W41" s="42"/>
      <c r="X41" s="42"/>
      <c r="Y41" s="40">
        <f>RB!E41</f>
        <v>0</v>
      </c>
      <c r="Z41" s="128"/>
      <c r="AA41" s="1"/>
      <c r="AB41" s="1"/>
      <c r="AC41" s="1"/>
    </row>
    <row r="42" spans="1:29" ht="12.75">
      <c r="A42" s="19" t="s">
        <v>104</v>
      </c>
      <c r="B42" s="24"/>
      <c r="C42" s="34"/>
      <c r="D42" s="52"/>
      <c r="E42" s="32">
        <f t="shared" si="4"/>
        <v>85944.64</v>
      </c>
      <c r="F42" s="42">
        <v>65471.17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4"/>
      <c r="V42" s="40">
        <f>RA!E42</f>
        <v>1742.27</v>
      </c>
      <c r="W42" s="165">
        <v>18731.2</v>
      </c>
      <c r="X42" s="34"/>
      <c r="Y42" s="40">
        <f>RB!E42</f>
        <v>0</v>
      </c>
      <c r="Z42" s="45"/>
      <c r="AA42" s="1"/>
      <c r="AB42" s="1"/>
      <c r="AC42" s="1"/>
    </row>
    <row r="43" spans="1:29" ht="13.5" thickBot="1">
      <c r="A43" s="19" t="s">
        <v>105</v>
      </c>
      <c r="B43" s="24"/>
      <c r="C43" s="34"/>
      <c r="D43" s="52"/>
      <c r="E43" s="34">
        <f>SUM(F43:Z43)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34"/>
      <c r="U43" s="34"/>
      <c r="V43" s="42">
        <f>RA!E43</f>
        <v>0</v>
      </c>
      <c r="W43" s="34"/>
      <c r="X43" s="34"/>
      <c r="Y43" s="42">
        <f>RB!E43</f>
        <v>0</v>
      </c>
      <c r="Z43" s="45"/>
      <c r="AA43" s="1"/>
      <c r="AB43" s="1"/>
      <c r="AC43" s="1"/>
    </row>
    <row r="44" spans="1:29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/>
      <c r="T44" s="146"/>
      <c r="U44" s="146"/>
      <c r="V44" s="148"/>
      <c r="W44" s="146"/>
      <c r="X44" s="146"/>
      <c r="Y44" s="148"/>
      <c r="Z44" s="149"/>
      <c r="AA44" s="1"/>
      <c r="AB44" s="1"/>
      <c r="AC44" s="1"/>
    </row>
    <row r="45" spans="1:29" ht="13.5" thickBot="1">
      <c r="A45" s="16" t="s">
        <v>106</v>
      </c>
      <c r="B45" s="17"/>
      <c r="C45" s="30"/>
      <c r="D45" s="131"/>
      <c r="E45" s="30">
        <f aca="true" t="shared" si="6" ref="E45:Z45">SUM(E15:E31,E37:E39,E42:E43)</f>
        <v>16609992.15</v>
      </c>
      <c r="F45" s="30">
        <f t="shared" si="6"/>
        <v>10906686.709999999</v>
      </c>
      <c r="G45" s="30">
        <f>SUM(G15:G31,G37:G39,G42:G43)</f>
        <v>227407</v>
      </c>
      <c r="H45" s="30">
        <f>SUM(H15:H31,H37:H39,H42:H43)</f>
        <v>26135</v>
      </c>
      <c r="I45" s="30">
        <f t="shared" si="6"/>
        <v>0</v>
      </c>
      <c r="J45" s="30">
        <f t="shared" si="6"/>
        <v>291535</v>
      </c>
      <c r="K45" s="30">
        <f t="shared" si="6"/>
        <v>555208.75</v>
      </c>
      <c r="L45" s="30">
        <f t="shared" si="6"/>
        <v>1381990</v>
      </c>
      <c r="M45" s="30">
        <f t="shared" si="6"/>
        <v>1393464</v>
      </c>
      <c r="N45" s="30">
        <f t="shared" si="6"/>
        <v>113205</v>
      </c>
      <c r="O45" s="30">
        <f t="shared" si="6"/>
        <v>5357</v>
      </c>
      <c r="P45" s="30">
        <f t="shared" si="6"/>
        <v>86229</v>
      </c>
      <c r="Q45" s="30">
        <f t="shared" si="6"/>
        <v>19453</v>
      </c>
      <c r="R45" s="30">
        <f t="shared" si="6"/>
        <v>13968.5</v>
      </c>
      <c r="S45" s="30">
        <f t="shared" si="6"/>
        <v>43978</v>
      </c>
      <c r="T45" s="30">
        <f t="shared" si="6"/>
        <v>0</v>
      </c>
      <c r="U45" s="30">
        <f t="shared" si="6"/>
        <v>0</v>
      </c>
      <c r="V45" s="151">
        <f>RA!E45</f>
        <v>801629.39</v>
      </c>
      <c r="W45" s="30">
        <f t="shared" si="6"/>
        <v>92143.7</v>
      </c>
      <c r="X45" s="30">
        <f t="shared" si="6"/>
        <v>641981.6</v>
      </c>
      <c r="Y45" s="151">
        <f>RB!E45</f>
        <v>9620.5</v>
      </c>
      <c r="Z45" s="37">
        <f t="shared" si="6"/>
        <v>0</v>
      </c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60" r:id="rId1"/>
  <headerFooter alignWithMargins="0">
    <oddHeader>&amp;CVyhodnotenie plnenia rozpočtu SLK za 1.- 4. Q 2008 za SLK Bratislava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P44" sqref="P44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3" width="8.75390625" style="0" customWidth="1"/>
    <col min="24" max="24" width="9.75390625" style="0" customWidth="1"/>
  </cols>
  <sheetData>
    <row r="1" spans="1:24" ht="13.5" thickBot="1">
      <c r="A1" s="86" t="s">
        <v>34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85"/>
      <c r="R1" s="88"/>
      <c r="S1" s="88"/>
      <c r="T1" s="88"/>
      <c r="U1" s="88"/>
      <c r="V1" s="88"/>
      <c r="W1" s="88"/>
      <c r="X1" s="88"/>
    </row>
    <row r="2" spans="1:30" ht="12.75">
      <c r="A2" s="81" t="s">
        <v>80</v>
      </c>
      <c r="B2" s="67"/>
      <c r="C2" s="8"/>
      <c r="D2" s="69"/>
      <c r="E2" s="67" t="s">
        <v>8</v>
      </c>
      <c r="F2" s="95" t="s">
        <v>70</v>
      </c>
      <c r="G2" s="68" t="s">
        <v>71</v>
      </c>
      <c r="H2" s="68" t="s">
        <v>72</v>
      </c>
      <c r="I2" s="68" t="s">
        <v>73</v>
      </c>
      <c r="J2" s="68" t="s">
        <v>74</v>
      </c>
      <c r="K2" s="68" t="s">
        <v>75</v>
      </c>
      <c r="L2" s="68" t="s">
        <v>76</v>
      </c>
      <c r="M2" s="68" t="s">
        <v>77</v>
      </c>
      <c r="N2" s="68" t="s">
        <v>78</v>
      </c>
      <c r="O2" s="68" t="s">
        <v>79</v>
      </c>
      <c r="P2" s="87" t="s">
        <v>108</v>
      </c>
      <c r="Q2" s="84" t="s">
        <v>109</v>
      </c>
      <c r="R2" s="57"/>
      <c r="S2" s="57"/>
      <c r="T2" s="57"/>
      <c r="U2" s="57"/>
      <c r="V2" s="57"/>
      <c r="W2" s="57"/>
      <c r="X2" s="57"/>
      <c r="Y2" s="1"/>
      <c r="Z2" s="1"/>
      <c r="AA2" s="1"/>
      <c r="AB2" s="1"/>
      <c r="AC2" s="1"/>
      <c r="AD2" s="1"/>
    </row>
    <row r="3" spans="1:30" ht="13.5" thickBot="1">
      <c r="A3" s="9"/>
      <c r="B3" s="10"/>
      <c r="C3" s="12"/>
      <c r="D3" s="101"/>
      <c r="E3" s="10">
        <v>900100</v>
      </c>
      <c r="F3" s="102">
        <v>900101</v>
      </c>
      <c r="G3" s="13">
        <v>900102</v>
      </c>
      <c r="H3" s="13">
        <v>900103</v>
      </c>
      <c r="I3" s="13">
        <v>900104</v>
      </c>
      <c r="J3" s="13">
        <v>900105</v>
      </c>
      <c r="K3" s="13">
        <v>900106</v>
      </c>
      <c r="L3" s="13">
        <v>900107</v>
      </c>
      <c r="M3" s="13">
        <v>900108</v>
      </c>
      <c r="N3" s="13">
        <v>900109</v>
      </c>
      <c r="O3" s="13">
        <v>900110</v>
      </c>
      <c r="P3" s="103">
        <v>900111</v>
      </c>
      <c r="Q3" s="28">
        <v>900112</v>
      </c>
      <c r="R3" s="57"/>
      <c r="S3" s="57"/>
      <c r="T3" s="57"/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3.5" thickBot="1">
      <c r="A4" s="72" t="s">
        <v>5</v>
      </c>
      <c r="B4" s="73"/>
      <c r="C4" s="73"/>
      <c r="D4" s="74">
        <v>2</v>
      </c>
      <c r="E4" s="73" t="s">
        <v>120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8">
        <v>12</v>
      </c>
      <c r="Q4" s="117">
        <v>13</v>
      </c>
      <c r="R4" s="29"/>
      <c r="S4" s="29"/>
      <c r="T4" s="29"/>
      <c r="U4" s="29"/>
      <c r="V4" s="29"/>
      <c r="W4" s="29"/>
      <c r="X4" s="29"/>
      <c r="Y4" s="1"/>
      <c r="Z4" s="1"/>
      <c r="AA4" s="1"/>
      <c r="AB4" s="1"/>
      <c r="AC4" s="1"/>
      <c r="AD4" s="1"/>
    </row>
    <row r="5" spans="1:30" ht="13.5" thickBot="1">
      <c r="A5" s="16" t="s">
        <v>15</v>
      </c>
      <c r="B5" s="17"/>
      <c r="C5" s="30"/>
      <c r="D5" s="65"/>
      <c r="E5" s="30">
        <f aca="true" t="shared" si="0" ref="E5:Q5">SUM(E6:E12)</f>
        <v>396.12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396.12</v>
      </c>
      <c r="Q5" s="37">
        <f t="shared" si="0"/>
        <v>0</v>
      </c>
      <c r="R5" s="58"/>
      <c r="S5" s="58"/>
      <c r="T5" s="58"/>
      <c r="U5" s="58"/>
      <c r="V5" s="58"/>
      <c r="W5" s="58"/>
      <c r="X5" s="58"/>
      <c r="Y5" s="1"/>
      <c r="Z5" s="1"/>
      <c r="AA5" s="1"/>
      <c r="AB5" s="1"/>
      <c r="AC5" s="1"/>
      <c r="AD5" s="1"/>
    </row>
    <row r="6" spans="1:30" ht="12.75">
      <c r="A6" s="18" t="s">
        <v>115</v>
      </c>
      <c r="B6" s="25"/>
      <c r="C6" s="35"/>
      <c r="D6" s="53"/>
      <c r="E6" s="35">
        <f aca="true" t="shared" si="1" ref="E6:E12">SUM(F6:R6)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160"/>
      <c r="Q6" s="55"/>
      <c r="R6" s="59"/>
      <c r="S6" s="59"/>
      <c r="T6" s="59"/>
      <c r="U6" s="59"/>
      <c r="V6" s="59"/>
      <c r="W6" s="59"/>
      <c r="X6" s="59"/>
      <c r="Y6" s="1"/>
      <c r="Z6" s="1"/>
      <c r="AA6" s="1"/>
      <c r="AB6" s="1"/>
      <c r="AC6" s="1"/>
      <c r="AD6" s="1"/>
    </row>
    <row r="7" spans="1:30" ht="12.75">
      <c r="A7" s="18" t="s">
        <v>118</v>
      </c>
      <c r="B7" s="22"/>
      <c r="C7" s="31"/>
      <c r="D7" s="66"/>
      <c r="E7" s="32">
        <f t="shared" si="1"/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161"/>
      <c r="Q7" s="118"/>
      <c r="R7" s="59"/>
      <c r="S7" s="59"/>
      <c r="T7" s="59"/>
      <c r="U7" s="59"/>
      <c r="V7" s="59"/>
      <c r="W7" s="59"/>
      <c r="X7" s="59"/>
      <c r="Y7" s="1"/>
      <c r="Z7" s="1"/>
      <c r="AA7" s="1"/>
      <c r="AB7" s="1"/>
      <c r="AC7" s="1"/>
      <c r="AD7" s="1"/>
    </row>
    <row r="8" spans="1:30" ht="12.75">
      <c r="A8" s="15" t="s">
        <v>116</v>
      </c>
      <c r="B8" s="23"/>
      <c r="C8" s="32"/>
      <c r="D8" s="49"/>
      <c r="E8" s="32">
        <f t="shared" si="1"/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162"/>
      <c r="Q8" s="56"/>
      <c r="R8" s="58"/>
      <c r="S8" s="58"/>
      <c r="T8" s="58"/>
      <c r="U8" s="58"/>
      <c r="V8" s="58"/>
      <c r="W8" s="58"/>
      <c r="X8" s="58"/>
      <c r="Y8" s="1"/>
      <c r="Z8" s="1"/>
      <c r="AA8" s="1"/>
      <c r="AB8" s="1"/>
      <c r="AC8" s="1"/>
      <c r="AD8" s="1"/>
    </row>
    <row r="9" spans="1:30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162"/>
      <c r="Q9" s="56"/>
      <c r="R9" s="58"/>
      <c r="S9" s="58"/>
      <c r="T9" s="58"/>
      <c r="U9" s="58"/>
      <c r="V9" s="58"/>
      <c r="W9" s="58"/>
      <c r="X9" s="58"/>
      <c r="Y9" s="1"/>
      <c r="Z9" s="1"/>
      <c r="AA9" s="1"/>
      <c r="AB9" s="1"/>
      <c r="AC9" s="1"/>
      <c r="AD9" s="1"/>
    </row>
    <row r="10" spans="1:30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62"/>
      <c r="Q10" s="56"/>
      <c r="R10" s="58"/>
      <c r="S10" s="58"/>
      <c r="T10" s="58"/>
      <c r="U10" s="58"/>
      <c r="V10" s="58"/>
      <c r="W10" s="58"/>
      <c r="X10" s="58"/>
      <c r="Y10" s="1"/>
      <c r="Z10" s="1"/>
      <c r="AA10" s="1"/>
      <c r="AB10" s="1"/>
      <c r="AC10" s="1"/>
      <c r="AD10" s="1"/>
    </row>
    <row r="11" spans="1:30" ht="12.75">
      <c r="A11" s="15" t="s">
        <v>84</v>
      </c>
      <c r="B11" s="23"/>
      <c r="C11" s="32"/>
      <c r="D11" s="49"/>
      <c r="E11" s="32">
        <f t="shared" si="1"/>
        <v>327.86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62">
        <v>327.86</v>
      </c>
      <c r="Q11" s="56"/>
      <c r="R11" s="58"/>
      <c r="S11" s="58"/>
      <c r="T11" s="58"/>
      <c r="U11" s="58"/>
      <c r="V11" s="58"/>
      <c r="W11" s="58"/>
      <c r="X11" s="58"/>
      <c r="Y11" s="1"/>
      <c r="Z11" s="1"/>
      <c r="AA11" s="1"/>
      <c r="AB11" s="1"/>
      <c r="AC11" s="1"/>
      <c r="AD11" s="1"/>
    </row>
    <row r="12" spans="1:30" ht="13.5" thickBot="1">
      <c r="A12" s="19" t="s">
        <v>89</v>
      </c>
      <c r="B12" s="24"/>
      <c r="C12" s="34"/>
      <c r="D12" s="76"/>
      <c r="E12" s="32">
        <f t="shared" si="1"/>
        <v>68.26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63">
        <v>68.26</v>
      </c>
      <c r="Q12" s="116"/>
      <c r="R12" s="58"/>
      <c r="S12" s="58"/>
      <c r="T12" s="58"/>
      <c r="U12" s="58"/>
      <c r="V12" s="58"/>
      <c r="W12" s="58"/>
      <c r="X12" s="58"/>
      <c r="Y12" s="1"/>
      <c r="Z12" s="1"/>
      <c r="AA12" s="1"/>
      <c r="AB12" s="1"/>
      <c r="AC12" s="1"/>
      <c r="AD12" s="1"/>
    </row>
    <row r="13" spans="1:30" ht="13.5" thickBot="1">
      <c r="A13" s="20"/>
      <c r="B13" s="21"/>
      <c r="C13" s="33"/>
      <c r="D13" s="21"/>
      <c r="E13" s="33">
        <f aca="true" t="shared" si="2" ref="E13:Q13">E5-E14</f>
        <v>-801233.27</v>
      </c>
      <c r="F13" s="33">
        <f t="shared" si="2"/>
        <v>-374866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-426367.27</v>
      </c>
      <c r="Q13" s="43">
        <f t="shared" si="2"/>
        <v>0</v>
      </c>
      <c r="R13" s="60"/>
      <c r="S13" s="60"/>
      <c r="T13" s="60"/>
      <c r="U13" s="60"/>
      <c r="V13" s="60"/>
      <c r="W13" s="60"/>
      <c r="X13" s="60"/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 aca="true" t="shared" si="3" ref="E14:Q14">SUM(E15:E31,E36:E43)</f>
        <v>801629.39</v>
      </c>
      <c r="F14" s="30">
        <f t="shared" si="3"/>
        <v>374866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426763.39</v>
      </c>
      <c r="Q14" s="37">
        <f t="shared" si="3"/>
        <v>0</v>
      </c>
      <c r="R14" s="58"/>
      <c r="S14" s="58"/>
      <c r="T14" s="58"/>
      <c r="U14" s="58"/>
      <c r="V14" s="58"/>
      <c r="W14" s="58"/>
      <c r="X14" s="58"/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2"/>
      <c r="C15" s="31"/>
      <c r="D15" s="48"/>
      <c r="E15" s="31">
        <f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61"/>
      <c r="Q15" s="118"/>
      <c r="R15" s="58"/>
      <c r="S15" s="58"/>
      <c r="T15" s="58"/>
      <c r="U15" s="58"/>
      <c r="V15" s="58"/>
      <c r="W15" s="58"/>
      <c r="X15" s="58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>SUM(F16:R16)</f>
        <v>1750.5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62">
        <v>1750.5</v>
      </c>
      <c r="Q16" s="56"/>
      <c r="R16" s="58"/>
      <c r="S16" s="58"/>
      <c r="T16" s="58"/>
      <c r="U16" s="58"/>
      <c r="V16" s="58"/>
      <c r="W16" s="58"/>
      <c r="X16" s="58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aca="true" t="shared" si="4" ref="E17:E43">SUM(F17:R17)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62"/>
      <c r="Q17" s="56"/>
      <c r="R17" s="58"/>
      <c r="S17" s="58"/>
      <c r="T17" s="58"/>
      <c r="U17" s="58"/>
      <c r="V17" s="58"/>
      <c r="W17" s="58"/>
      <c r="X17" s="58"/>
      <c r="Y17" s="1"/>
      <c r="Z17" s="1"/>
      <c r="AA17" s="1"/>
      <c r="AB17" s="1"/>
      <c r="AC17" s="1"/>
      <c r="AD17" s="1"/>
    </row>
    <row r="18" spans="1:30" ht="12.75">
      <c r="A18" s="15" t="s">
        <v>31</v>
      </c>
      <c r="B18" s="23"/>
      <c r="C18" s="32"/>
      <c r="D18" s="51"/>
      <c r="E18" s="32">
        <f t="shared" si="4"/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62"/>
      <c r="Q18" s="56"/>
      <c r="R18" s="58"/>
      <c r="S18" s="58"/>
      <c r="T18" s="58"/>
      <c r="U18" s="58"/>
      <c r="V18" s="58"/>
      <c r="W18" s="58"/>
      <c r="X18" s="58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62"/>
      <c r="Q19" s="56"/>
      <c r="R19" s="58"/>
      <c r="S19" s="58"/>
      <c r="T19" s="58"/>
      <c r="U19" s="58"/>
      <c r="V19" s="58"/>
      <c r="W19" s="58"/>
      <c r="X19" s="58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125</v>
      </c>
      <c r="F20" s="40">
        <v>125</v>
      </c>
      <c r="G20" s="40"/>
      <c r="H20" s="40"/>
      <c r="I20" s="40"/>
      <c r="J20" s="40"/>
      <c r="K20" s="40"/>
      <c r="L20" s="40"/>
      <c r="M20" s="40"/>
      <c r="N20" s="40"/>
      <c r="O20" s="40"/>
      <c r="P20" s="162"/>
      <c r="Q20" s="56"/>
      <c r="R20" s="58"/>
      <c r="S20" s="58"/>
      <c r="T20" s="58"/>
      <c r="U20" s="58"/>
      <c r="V20" s="58"/>
      <c r="W20" s="58"/>
      <c r="X20" s="58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62"/>
      <c r="Q21" s="56"/>
      <c r="R21" s="58"/>
      <c r="S21" s="58"/>
      <c r="T21" s="58"/>
      <c r="U21" s="58"/>
      <c r="V21" s="58"/>
      <c r="W21" s="58"/>
      <c r="X21" s="58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62"/>
      <c r="Q22" s="56"/>
      <c r="R22" s="58"/>
      <c r="S22" s="58"/>
      <c r="T22" s="58"/>
      <c r="U22" s="58"/>
      <c r="V22" s="58"/>
      <c r="W22" s="58"/>
      <c r="X22" s="58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286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62">
        <v>286</v>
      </c>
      <c r="Q23" s="56"/>
      <c r="R23" s="58"/>
      <c r="S23" s="58"/>
      <c r="T23" s="58"/>
      <c r="U23" s="58"/>
      <c r="V23" s="58"/>
      <c r="W23" s="58"/>
      <c r="X23" s="58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13510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62">
        <v>13510</v>
      </c>
      <c r="Q24" s="56"/>
      <c r="R24" s="58"/>
      <c r="S24" s="58"/>
      <c r="T24" s="58"/>
      <c r="U24" s="58"/>
      <c r="V24" s="58"/>
      <c r="W24" s="58"/>
      <c r="X24" s="58"/>
      <c r="Y24" s="1"/>
      <c r="Z24" s="1"/>
      <c r="AA24" s="1"/>
      <c r="AB24" s="1"/>
      <c r="AC24" s="1"/>
      <c r="AD24" s="1"/>
    </row>
    <row r="25" spans="1:30" ht="12.75">
      <c r="A25" s="15" t="s">
        <v>90</v>
      </c>
      <c r="B25" s="23"/>
      <c r="C25" s="32"/>
      <c r="D25" s="51"/>
      <c r="E25" s="32">
        <f t="shared" si="4"/>
        <v>1200</v>
      </c>
      <c r="F25" s="40">
        <v>1200</v>
      </c>
      <c r="G25" s="40"/>
      <c r="H25" s="40"/>
      <c r="I25" s="40"/>
      <c r="J25" s="40"/>
      <c r="K25" s="40"/>
      <c r="L25" s="40"/>
      <c r="M25" s="40"/>
      <c r="N25" s="40"/>
      <c r="O25" s="40"/>
      <c r="P25" s="162"/>
      <c r="Q25" s="56"/>
      <c r="R25" s="58"/>
      <c r="S25" s="58"/>
      <c r="T25" s="58"/>
      <c r="U25" s="58"/>
      <c r="V25" s="58"/>
      <c r="W25" s="58"/>
      <c r="X25" s="58"/>
      <c r="Y25" s="1"/>
      <c r="Z25" s="1"/>
      <c r="AA25" s="1"/>
      <c r="AB25" s="1"/>
      <c r="AC25" s="1"/>
      <c r="AD25" s="1"/>
    </row>
    <row r="26" spans="1:30" ht="12.75">
      <c r="A26" s="15" t="s">
        <v>91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62"/>
      <c r="Q26" s="56"/>
      <c r="R26" s="58"/>
      <c r="S26" s="58"/>
      <c r="T26" s="58"/>
      <c r="U26" s="58"/>
      <c r="V26" s="58"/>
      <c r="W26" s="58"/>
      <c r="X26" s="58"/>
      <c r="Y26" s="1"/>
      <c r="Z26" s="1"/>
      <c r="AA26" s="1"/>
      <c r="AB26" s="1"/>
      <c r="AC26" s="1"/>
      <c r="AD26" s="1"/>
    </row>
    <row r="27" spans="1:30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62"/>
      <c r="Q27" s="56"/>
      <c r="R27" s="58"/>
      <c r="S27" s="58"/>
      <c r="T27" s="58"/>
      <c r="U27" s="58"/>
      <c r="V27" s="58"/>
      <c r="W27" s="58"/>
      <c r="X27" s="58"/>
      <c r="Y27" s="1"/>
      <c r="Z27" s="1"/>
      <c r="AA27" s="1"/>
      <c r="AB27" s="1"/>
      <c r="AC27" s="1"/>
      <c r="AD27" s="1"/>
    </row>
    <row r="28" spans="1:30" ht="12.75">
      <c r="A28" s="15" t="s">
        <v>93</v>
      </c>
      <c r="B28" s="23"/>
      <c r="C28" s="32"/>
      <c r="D28" s="51"/>
      <c r="E28" s="32">
        <f t="shared" si="4"/>
        <v>394294.49</v>
      </c>
      <c r="F28" s="40">
        <v>261387</v>
      </c>
      <c r="G28" s="40"/>
      <c r="H28" s="40"/>
      <c r="I28" s="40"/>
      <c r="J28" s="40"/>
      <c r="K28" s="40"/>
      <c r="L28" s="40"/>
      <c r="M28" s="40"/>
      <c r="N28" s="40"/>
      <c r="O28" s="40"/>
      <c r="P28" s="162">
        <v>132907.49</v>
      </c>
      <c r="Q28" s="56"/>
      <c r="R28" s="58"/>
      <c r="S28" s="58"/>
      <c r="T28" s="58"/>
      <c r="U28" s="58"/>
      <c r="V28" s="58"/>
      <c r="W28" s="58"/>
      <c r="X28" s="58"/>
      <c r="Y28" s="1"/>
      <c r="Z28" s="1"/>
      <c r="AA28" s="1"/>
      <c r="AB28" s="1"/>
      <c r="AC28" s="1"/>
      <c r="AD28" s="1"/>
    </row>
    <row r="29" spans="1:30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62"/>
      <c r="Q29" s="56"/>
      <c r="R29" s="58"/>
      <c r="S29" s="58"/>
      <c r="T29" s="58"/>
      <c r="U29" s="58"/>
      <c r="V29" s="58"/>
      <c r="W29" s="58"/>
      <c r="X29" s="58"/>
      <c r="Y29" s="1"/>
      <c r="Z29" s="1"/>
      <c r="AA29" s="1"/>
      <c r="AB29" s="1"/>
      <c r="AC29" s="1"/>
      <c r="AD29" s="1"/>
    </row>
    <row r="30" spans="1:30" ht="12.75">
      <c r="A30" s="15" t="s">
        <v>95</v>
      </c>
      <c r="B30" s="23"/>
      <c r="C30" s="32"/>
      <c r="D30" s="51"/>
      <c r="E30" s="32">
        <f t="shared" si="4"/>
        <v>1679</v>
      </c>
      <c r="F30" s="40">
        <v>1679</v>
      </c>
      <c r="G30" s="40"/>
      <c r="H30" s="40"/>
      <c r="I30" s="40"/>
      <c r="J30" s="40"/>
      <c r="K30" s="40"/>
      <c r="L30" s="40"/>
      <c r="M30" s="40"/>
      <c r="N30" s="40"/>
      <c r="O30" s="40"/>
      <c r="P30" s="162"/>
      <c r="Q30" s="56"/>
      <c r="R30" s="58"/>
      <c r="S30" s="58"/>
      <c r="T30" s="58"/>
      <c r="U30" s="58"/>
      <c r="V30" s="58"/>
      <c r="W30" s="58"/>
      <c r="X30" s="58"/>
      <c r="Y30" s="1"/>
      <c r="Z30" s="1"/>
      <c r="AA30" s="1"/>
      <c r="AB30" s="1"/>
      <c r="AC30" s="1"/>
      <c r="AD30" s="1"/>
    </row>
    <row r="31" spans="1:30" ht="12.75">
      <c r="A31" s="15" t="s">
        <v>96</v>
      </c>
      <c r="B31" s="23"/>
      <c r="C31" s="32"/>
      <c r="D31" s="51"/>
      <c r="E31" s="32">
        <f t="shared" si="4"/>
        <v>110475</v>
      </c>
      <c r="F31" s="40">
        <f aca="true" t="shared" si="5" ref="F31:Q31">SUM(F32:F35)</f>
        <v>110475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56">
        <f t="shared" si="5"/>
        <v>0</v>
      </c>
      <c r="R31" s="59"/>
      <c r="S31" s="59"/>
      <c r="T31" s="59"/>
      <c r="U31" s="59"/>
      <c r="V31" s="59"/>
      <c r="W31" s="59"/>
      <c r="X31" s="59"/>
      <c r="Y31" s="1"/>
      <c r="Z31" s="1"/>
      <c r="AA31" s="1"/>
      <c r="AB31" s="1"/>
      <c r="AC31" s="1"/>
      <c r="AD31" s="1"/>
    </row>
    <row r="32" spans="1:30" ht="12.75">
      <c r="A32" s="15" t="s">
        <v>97</v>
      </c>
      <c r="B32" s="23"/>
      <c r="C32" s="32"/>
      <c r="D32" s="49"/>
      <c r="E32" s="32">
        <f t="shared" si="4"/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62"/>
      <c r="Q32" s="56"/>
      <c r="R32" s="58"/>
      <c r="S32" s="58"/>
      <c r="T32" s="58"/>
      <c r="U32" s="58"/>
      <c r="V32" s="58"/>
      <c r="W32" s="58"/>
      <c r="X32" s="58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62"/>
      <c r="Q33" s="56"/>
      <c r="R33" s="58"/>
      <c r="S33" s="58"/>
      <c r="T33" s="58"/>
      <c r="U33" s="58"/>
      <c r="V33" s="58"/>
      <c r="W33" s="58"/>
      <c r="X33" s="58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110475</v>
      </c>
      <c r="F34" s="40">
        <v>110475</v>
      </c>
      <c r="G34" s="40"/>
      <c r="H34" s="40"/>
      <c r="I34" s="40"/>
      <c r="J34" s="40"/>
      <c r="K34" s="40"/>
      <c r="L34" s="40"/>
      <c r="M34" s="40"/>
      <c r="N34" s="40"/>
      <c r="O34" s="40"/>
      <c r="P34" s="162"/>
      <c r="Q34" s="56"/>
      <c r="R34" s="58"/>
      <c r="S34" s="58"/>
      <c r="T34" s="58"/>
      <c r="U34" s="58"/>
      <c r="V34" s="58"/>
      <c r="W34" s="58"/>
      <c r="X34" s="58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62"/>
      <c r="Q35" s="56"/>
      <c r="R35" s="58"/>
      <c r="S35" s="58"/>
      <c r="T35" s="58"/>
      <c r="U35" s="58"/>
      <c r="V35" s="58"/>
      <c r="W35" s="58"/>
      <c r="X35" s="58"/>
      <c r="Y35" s="1"/>
      <c r="Z35" s="1"/>
      <c r="AA35" s="1"/>
      <c r="AB35" s="1"/>
      <c r="AC35" s="1"/>
      <c r="AD35" s="1"/>
    </row>
    <row r="36" spans="1:30" ht="12.75">
      <c r="A36" s="15" t="s">
        <v>98</v>
      </c>
      <c r="B36" s="23"/>
      <c r="C36" s="32"/>
      <c r="D36" s="51"/>
      <c r="E36" s="32">
        <f t="shared" si="4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162"/>
      <c r="Q36" s="56"/>
      <c r="R36" s="58"/>
      <c r="S36" s="58"/>
      <c r="T36" s="58"/>
      <c r="U36" s="58"/>
      <c r="V36" s="58"/>
      <c r="W36" s="58"/>
      <c r="X36" s="58"/>
      <c r="Y36" s="1"/>
      <c r="Z36" s="1"/>
      <c r="AA36" s="1"/>
      <c r="AB36" s="1"/>
      <c r="AC36" s="1"/>
      <c r="AD36" s="1"/>
    </row>
    <row r="37" spans="1:30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62"/>
      <c r="Q37" s="56"/>
      <c r="R37" s="58"/>
      <c r="S37" s="58"/>
      <c r="T37" s="58"/>
      <c r="U37" s="58"/>
      <c r="V37" s="58"/>
      <c r="W37" s="58"/>
      <c r="X37" s="58"/>
      <c r="Y37" s="1"/>
      <c r="Z37" s="1"/>
      <c r="AA37" s="1"/>
      <c r="AB37" s="1"/>
      <c r="AC37" s="1"/>
      <c r="AD37" s="1"/>
    </row>
    <row r="38" spans="1:27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62"/>
      <c r="Q38" s="56"/>
      <c r="R38" s="58"/>
      <c r="S38" s="58"/>
      <c r="T38" s="58"/>
      <c r="U38" s="58"/>
      <c r="V38" s="58"/>
      <c r="W38" s="58"/>
      <c r="X38" s="58"/>
      <c r="Y38" s="1"/>
      <c r="Z38" s="1"/>
      <c r="AA38" s="1"/>
    </row>
    <row r="39" spans="1:27" ht="12.75">
      <c r="A39" s="15" t="s">
        <v>101</v>
      </c>
      <c r="B39" s="23"/>
      <c r="C39" s="32"/>
      <c r="D39" s="51"/>
      <c r="E39" s="32">
        <f t="shared" si="4"/>
        <v>276567.13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62">
        <v>276567.13</v>
      </c>
      <c r="Q39" s="56"/>
      <c r="R39" s="58"/>
      <c r="S39" s="58"/>
      <c r="T39" s="58"/>
      <c r="U39" s="58"/>
      <c r="V39" s="58"/>
      <c r="W39" s="58"/>
      <c r="X39" s="58"/>
      <c r="Y39" s="1"/>
      <c r="Z39" s="1"/>
      <c r="AA39" s="1"/>
    </row>
    <row r="40" spans="1:27" ht="12.75">
      <c r="A40" s="19" t="s">
        <v>102</v>
      </c>
      <c r="B40" s="24"/>
      <c r="C40" s="34"/>
      <c r="D40" s="52"/>
      <c r="E40" s="32">
        <f t="shared" si="4"/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63"/>
      <c r="Q40" s="116"/>
      <c r="R40" s="58"/>
      <c r="S40" s="58"/>
      <c r="T40" s="58"/>
      <c r="U40" s="58"/>
      <c r="V40" s="58"/>
      <c r="W40" s="58"/>
      <c r="X40" s="58"/>
      <c r="Y40" s="1"/>
      <c r="Z40" s="1"/>
      <c r="AA40" s="1"/>
    </row>
    <row r="41" spans="1:27" ht="12.75">
      <c r="A41" s="19" t="s">
        <v>103</v>
      </c>
      <c r="B41" s="24"/>
      <c r="C41" s="34"/>
      <c r="D41" s="52"/>
      <c r="E41" s="32">
        <f t="shared" si="4"/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63"/>
      <c r="Q41" s="116"/>
      <c r="R41" s="58"/>
      <c r="S41" s="58"/>
      <c r="T41" s="58"/>
      <c r="U41" s="58"/>
      <c r="V41" s="58"/>
      <c r="W41" s="58"/>
      <c r="X41" s="58"/>
      <c r="Y41" s="1"/>
      <c r="Z41" s="1"/>
      <c r="AA41" s="1"/>
    </row>
    <row r="42" spans="1:27" ht="12.75">
      <c r="A42" s="19" t="s">
        <v>104</v>
      </c>
      <c r="B42" s="24"/>
      <c r="C42" s="34"/>
      <c r="D42" s="52"/>
      <c r="E42" s="32">
        <f t="shared" si="4"/>
        <v>1742.27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163">
        <v>1742.27</v>
      </c>
      <c r="Q42" s="116"/>
      <c r="R42" s="58"/>
      <c r="S42" s="58"/>
      <c r="T42" s="58"/>
      <c r="U42" s="58"/>
      <c r="V42" s="58"/>
      <c r="W42" s="58"/>
      <c r="X42" s="58"/>
      <c r="Y42" s="1"/>
      <c r="Z42" s="1"/>
      <c r="AA42" s="1"/>
    </row>
    <row r="43" spans="1:27" ht="13.5" thickBot="1">
      <c r="A43" s="19" t="s">
        <v>105</v>
      </c>
      <c r="B43" s="24"/>
      <c r="C43" s="34"/>
      <c r="D43" s="52"/>
      <c r="E43" s="32">
        <f t="shared" si="4"/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63"/>
      <c r="Q43" s="116"/>
      <c r="R43" s="58"/>
      <c r="S43" s="58"/>
      <c r="T43" s="58"/>
      <c r="U43" s="58"/>
      <c r="V43" s="58"/>
      <c r="W43" s="58"/>
      <c r="X43" s="58"/>
      <c r="Y43" s="1"/>
      <c r="Z43" s="1"/>
      <c r="AA43" s="1"/>
    </row>
    <row r="44" spans="1:27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64"/>
      <c r="Q44" s="150"/>
      <c r="R44" s="58"/>
      <c r="S44" s="58"/>
      <c r="T44" s="58"/>
      <c r="U44" s="58"/>
      <c r="V44" s="58"/>
      <c r="W44" s="58"/>
      <c r="X44" s="58"/>
      <c r="Y44" s="1"/>
      <c r="Z44" s="1"/>
      <c r="AA44" s="1"/>
    </row>
    <row r="45" spans="1:27" ht="13.5" thickBot="1">
      <c r="A45" s="16" t="s">
        <v>106</v>
      </c>
      <c r="B45" s="17"/>
      <c r="C45" s="30"/>
      <c r="D45" s="131"/>
      <c r="E45" s="30">
        <f aca="true" t="shared" si="6" ref="E45:Q45">SUM(E15:E31,E37:E39,E42:E43)</f>
        <v>801629.39</v>
      </c>
      <c r="F45" s="30">
        <f t="shared" si="6"/>
        <v>374866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426763.39</v>
      </c>
      <c r="Q45" s="37">
        <f t="shared" si="6"/>
        <v>0</v>
      </c>
      <c r="R45" s="58"/>
      <c r="S45" s="58"/>
      <c r="T45" s="58"/>
      <c r="U45" s="58"/>
      <c r="V45" s="58"/>
      <c r="W45" s="58"/>
      <c r="X45" s="58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1. - 4.Q 2008 za SLK Bratislava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7" width="9.75390625" style="0" customWidth="1"/>
    <col min="18" max="22" width="8.75390625" style="0" customWidth="1"/>
    <col min="23" max="23" width="9.75390625" style="0" customWidth="1"/>
  </cols>
  <sheetData>
    <row r="1" spans="1:23" ht="13.5" thickBot="1">
      <c r="A1" s="86" t="s">
        <v>34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5"/>
    </row>
    <row r="2" spans="1:29" ht="12.75">
      <c r="A2" s="81" t="s">
        <v>81</v>
      </c>
      <c r="B2" s="67"/>
      <c r="C2" s="8"/>
      <c r="D2" s="69"/>
      <c r="E2" s="67" t="s">
        <v>8</v>
      </c>
      <c r="F2" s="9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87"/>
      <c r="V2" s="87"/>
      <c r="W2" s="84"/>
      <c r="X2" s="1"/>
      <c r="Y2" s="1"/>
      <c r="Z2" s="1"/>
      <c r="AA2" s="1"/>
      <c r="AB2" s="1"/>
      <c r="AC2" s="1"/>
    </row>
    <row r="3" spans="1:29" ht="13.5" thickBot="1">
      <c r="A3" s="9"/>
      <c r="B3" s="10"/>
      <c r="C3" s="12"/>
      <c r="D3" s="101"/>
      <c r="E3" s="10">
        <v>900300</v>
      </c>
      <c r="F3" s="102">
        <v>900301</v>
      </c>
      <c r="G3" s="13">
        <v>900302</v>
      </c>
      <c r="H3" s="13">
        <v>900303</v>
      </c>
      <c r="I3" s="13">
        <v>900304</v>
      </c>
      <c r="J3" s="13">
        <v>900305</v>
      </c>
      <c r="K3" s="13">
        <v>900306</v>
      </c>
      <c r="L3" s="13">
        <v>900307</v>
      </c>
      <c r="M3" s="13">
        <v>900308</v>
      </c>
      <c r="N3" s="13">
        <v>900309</v>
      </c>
      <c r="O3" s="13">
        <v>900310</v>
      </c>
      <c r="P3" s="13">
        <v>900311</v>
      </c>
      <c r="Q3" s="13">
        <v>900312</v>
      </c>
      <c r="R3" s="13">
        <v>900313</v>
      </c>
      <c r="S3" s="13">
        <v>900314</v>
      </c>
      <c r="T3" s="13">
        <v>900315</v>
      </c>
      <c r="U3" s="103">
        <v>900316</v>
      </c>
      <c r="V3" s="103">
        <v>900317</v>
      </c>
      <c r="W3" s="28">
        <v>900318</v>
      </c>
      <c r="X3" s="1"/>
      <c r="Y3" s="1"/>
      <c r="Z3" s="1"/>
      <c r="AA3" s="1"/>
      <c r="AB3" s="1"/>
      <c r="AC3" s="1"/>
    </row>
    <row r="4" spans="1:29" ht="13.5" thickBot="1">
      <c r="A4" s="72" t="s">
        <v>5</v>
      </c>
      <c r="B4" s="73"/>
      <c r="C4" s="73"/>
      <c r="D4" s="74">
        <v>2</v>
      </c>
      <c r="E4" s="73" t="s">
        <v>121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7">
        <v>12</v>
      </c>
      <c r="Q4" s="73">
        <v>13</v>
      </c>
      <c r="R4" s="73">
        <v>14</v>
      </c>
      <c r="S4" s="73">
        <v>15</v>
      </c>
      <c r="T4" s="73">
        <v>16</v>
      </c>
      <c r="U4" s="98">
        <v>17</v>
      </c>
      <c r="V4" s="98">
        <v>18</v>
      </c>
      <c r="W4" s="99">
        <v>19</v>
      </c>
      <c r="X4" s="1"/>
      <c r="Y4" s="1"/>
      <c r="Z4" s="1"/>
      <c r="AA4" s="1"/>
      <c r="AB4" s="1"/>
      <c r="AC4" s="1"/>
    </row>
    <row r="5" spans="1:29" ht="13.5" thickBot="1">
      <c r="A5" s="16" t="s">
        <v>15</v>
      </c>
      <c r="B5" s="17"/>
      <c r="C5" s="30"/>
      <c r="D5" s="65"/>
      <c r="E5" s="30">
        <f aca="true" t="shared" si="0" ref="E5:W5">SUM(E6:E12)</f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 t="shared" si="0"/>
        <v>0</v>
      </c>
      <c r="U5" s="30">
        <f t="shared" si="0"/>
        <v>0</v>
      </c>
      <c r="V5" s="30">
        <f t="shared" si="0"/>
        <v>0</v>
      </c>
      <c r="W5" s="37">
        <f t="shared" si="0"/>
        <v>0</v>
      </c>
      <c r="X5" s="1"/>
      <c r="Y5" s="1"/>
      <c r="Z5" s="1"/>
      <c r="AA5" s="1"/>
      <c r="AB5" s="1"/>
      <c r="AC5" s="1"/>
    </row>
    <row r="6" spans="1:29" ht="12.75">
      <c r="A6" s="18" t="s">
        <v>115</v>
      </c>
      <c r="B6" s="25"/>
      <c r="C6" s="35"/>
      <c r="D6" s="53"/>
      <c r="E6" s="35">
        <f aca="true" t="shared" si="1" ref="E6:E12">SUM(F6:W6)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5"/>
      <c r="X6" s="1"/>
      <c r="Y6" s="1"/>
      <c r="Z6" s="1"/>
      <c r="AA6" s="1"/>
      <c r="AB6" s="1"/>
      <c r="AC6" s="1"/>
    </row>
    <row r="7" spans="1:29" ht="12.75">
      <c r="A7" s="18" t="s">
        <v>118</v>
      </c>
      <c r="B7" s="22"/>
      <c r="C7" s="31"/>
      <c r="D7" s="66"/>
      <c r="E7" s="32">
        <f t="shared" si="1"/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118"/>
      <c r="X7" s="1"/>
      <c r="Y7" s="1"/>
      <c r="Z7" s="1"/>
      <c r="AA7" s="1"/>
      <c r="AB7" s="1"/>
      <c r="AC7" s="1"/>
    </row>
    <row r="8" spans="1:29" ht="12.75">
      <c r="A8" s="15" t="s">
        <v>116</v>
      </c>
      <c r="B8" s="23"/>
      <c r="C8" s="32"/>
      <c r="D8" s="49"/>
      <c r="E8" s="32">
        <f t="shared" si="1"/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32"/>
      <c r="S8" s="32"/>
      <c r="T8" s="32"/>
      <c r="U8" s="32"/>
      <c r="V8" s="32"/>
      <c r="W8" s="41"/>
      <c r="X8" s="1"/>
      <c r="Y8" s="1"/>
      <c r="Z8" s="1"/>
      <c r="AA8" s="1"/>
      <c r="AB8" s="1"/>
      <c r="AC8" s="1"/>
    </row>
    <row r="9" spans="1:29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32"/>
      <c r="S9" s="32"/>
      <c r="T9" s="32"/>
      <c r="U9" s="32"/>
      <c r="V9" s="32"/>
      <c r="W9" s="41"/>
      <c r="X9" s="1"/>
      <c r="Y9" s="1"/>
      <c r="Z9" s="1"/>
      <c r="AA9" s="1"/>
      <c r="AB9" s="1"/>
      <c r="AC9" s="1"/>
    </row>
    <row r="10" spans="1:29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32"/>
      <c r="S10" s="32"/>
      <c r="T10" s="32"/>
      <c r="U10" s="32"/>
      <c r="V10" s="32"/>
      <c r="W10" s="41"/>
      <c r="X10" s="1"/>
      <c r="Y10" s="1"/>
      <c r="Z10" s="1"/>
      <c r="AA10" s="1"/>
      <c r="AB10" s="1"/>
      <c r="AC10" s="1"/>
    </row>
    <row r="11" spans="1:29" ht="12.75">
      <c r="A11" s="15" t="s">
        <v>84</v>
      </c>
      <c r="B11" s="23"/>
      <c r="C11" s="32"/>
      <c r="D11" s="49"/>
      <c r="E11" s="32">
        <f t="shared" si="1"/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32"/>
      <c r="S11" s="32"/>
      <c r="T11" s="32"/>
      <c r="U11" s="32"/>
      <c r="V11" s="32"/>
      <c r="W11" s="41"/>
      <c r="X11" s="1"/>
      <c r="Y11" s="1"/>
      <c r="Z11" s="1"/>
      <c r="AA11" s="1"/>
      <c r="AB11" s="1"/>
      <c r="AC11" s="1"/>
    </row>
    <row r="12" spans="1:29" ht="13.5" thickBot="1">
      <c r="A12" s="19" t="s">
        <v>89</v>
      </c>
      <c r="B12" s="24"/>
      <c r="C12" s="34"/>
      <c r="D12" s="76"/>
      <c r="E12" s="34">
        <f t="shared" si="1"/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34"/>
      <c r="S12" s="34"/>
      <c r="T12" s="34"/>
      <c r="U12" s="34"/>
      <c r="V12" s="34"/>
      <c r="W12" s="45"/>
      <c r="X12" s="1"/>
      <c r="Y12" s="1"/>
      <c r="Z12" s="1"/>
      <c r="AA12" s="1"/>
      <c r="AB12" s="1"/>
      <c r="AC12" s="1"/>
    </row>
    <row r="13" spans="1:29" ht="13.5" thickBot="1">
      <c r="A13" s="20"/>
      <c r="B13" s="21"/>
      <c r="C13" s="33"/>
      <c r="D13" s="21"/>
      <c r="E13" s="33">
        <f aca="true" t="shared" si="2" ref="E13:W13">E5-E14</f>
        <v>-9620.5</v>
      </c>
      <c r="F13" s="33">
        <f t="shared" si="2"/>
        <v>-9620.5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0</v>
      </c>
      <c r="U13" s="33">
        <f t="shared" si="2"/>
        <v>0</v>
      </c>
      <c r="V13" s="33">
        <f t="shared" si="2"/>
        <v>0</v>
      </c>
      <c r="W13" s="43">
        <f t="shared" si="2"/>
        <v>0</v>
      </c>
      <c r="X13" s="1"/>
      <c r="Y13" s="1"/>
      <c r="Z13" s="1"/>
      <c r="AA13" s="1"/>
      <c r="AB13" s="1"/>
      <c r="AC13" s="1"/>
    </row>
    <row r="14" spans="1:29" ht="13.5" thickBot="1">
      <c r="A14" s="16" t="s">
        <v>18</v>
      </c>
      <c r="B14" s="17"/>
      <c r="C14" s="30"/>
      <c r="D14" s="47"/>
      <c r="E14" s="30">
        <f aca="true" t="shared" si="3" ref="E14:W14">SUM(E15:E31,E36:E43)</f>
        <v>9620.5</v>
      </c>
      <c r="F14" s="30">
        <f t="shared" si="3"/>
        <v>9620.5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0">
        <f t="shared" si="3"/>
        <v>0</v>
      </c>
      <c r="U14" s="30">
        <f t="shared" si="3"/>
        <v>0</v>
      </c>
      <c r="V14" s="30">
        <f t="shared" si="3"/>
        <v>0</v>
      </c>
      <c r="W14" s="37">
        <f t="shared" si="3"/>
        <v>0</v>
      </c>
      <c r="X14" s="1"/>
      <c r="Y14" s="1"/>
      <c r="Z14" s="1"/>
      <c r="AA14" s="1"/>
      <c r="AB14" s="1"/>
      <c r="AC14" s="1"/>
    </row>
    <row r="15" spans="1:29" ht="12.75">
      <c r="A15" s="18" t="s">
        <v>19</v>
      </c>
      <c r="B15" s="22"/>
      <c r="C15" s="31"/>
      <c r="D15" s="48"/>
      <c r="E15" s="31">
        <f aca="true" t="shared" si="4" ref="E15:E43">SUM(F15:W15)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1"/>
      <c r="S15" s="31"/>
      <c r="T15" s="31"/>
      <c r="U15" s="31"/>
      <c r="V15" s="31"/>
      <c r="W15" s="39"/>
      <c r="X15" s="1"/>
      <c r="Y15" s="1"/>
      <c r="Z15" s="1"/>
      <c r="AA15" s="1"/>
      <c r="AB15" s="1"/>
      <c r="AC15" s="1"/>
    </row>
    <row r="16" spans="1:29" ht="12.75">
      <c r="A16" s="15" t="s">
        <v>20</v>
      </c>
      <c r="B16" s="23"/>
      <c r="C16" s="32"/>
      <c r="D16" s="51"/>
      <c r="E16" s="32">
        <f t="shared" si="4"/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32"/>
      <c r="S16" s="32"/>
      <c r="T16" s="32"/>
      <c r="U16" s="32"/>
      <c r="V16" s="32"/>
      <c r="W16" s="41"/>
      <c r="X16" s="1"/>
      <c r="Y16" s="1"/>
      <c r="Z16" s="1"/>
      <c r="AA16" s="1"/>
      <c r="AB16" s="1"/>
      <c r="AC16" s="1"/>
    </row>
    <row r="17" spans="1:29" ht="12.75">
      <c r="A17" s="15" t="s">
        <v>21</v>
      </c>
      <c r="B17" s="23"/>
      <c r="C17" s="32"/>
      <c r="D17" s="51"/>
      <c r="E17" s="32">
        <f t="shared" si="4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32"/>
      <c r="S17" s="32"/>
      <c r="T17" s="32"/>
      <c r="U17" s="32"/>
      <c r="V17" s="32"/>
      <c r="W17" s="41"/>
      <c r="X17" s="1"/>
      <c r="Y17" s="1"/>
      <c r="Z17" s="1"/>
      <c r="AA17" s="1"/>
      <c r="AB17" s="1"/>
      <c r="AC17" s="1"/>
    </row>
    <row r="18" spans="1:29" ht="12.75">
      <c r="A18" s="15" t="s">
        <v>31</v>
      </c>
      <c r="B18" s="23"/>
      <c r="C18" s="32"/>
      <c r="D18" s="51"/>
      <c r="E18" s="32">
        <f t="shared" si="4"/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32"/>
      <c r="S18" s="32"/>
      <c r="T18" s="32"/>
      <c r="U18" s="32"/>
      <c r="V18" s="32"/>
      <c r="W18" s="41"/>
      <c r="X18" s="1"/>
      <c r="Y18" s="1"/>
      <c r="Z18" s="1"/>
      <c r="AA18" s="1"/>
      <c r="AB18" s="1"/>
      <c r="AC18" s="1"/>
    </row>
    <row r="19" spans="1:29" ht="12.75">
      <c r="A19" s="15" t="s">
        <v>22</v>
      </c>
      <c r="B19" s="23"/>
      <c r="C19" s="32"/>
      <c r="D19" s="51"/>
      <c r="E19" s="32">
        <f t="shared" si="4"/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32"/>
      <c r="S19" s="32"/>
      <c r="T19" s="32"/>
      <c r="U19" s="32"/>
      <c r="V19" s="32"/>
      <c r="W19" s="41"/>
      <c r="X19" s="1"/>
      <c r="Y19" s="1"/>
      <c r="Z19" s="1"/>
      <c r="AA19" s="1"/>
      <c r="AB19" s="1"/>
      <c r="AC19" s="1"/>
    </row>
    <row r="20" spans="1:29" ht="12.75">
      <c r="A20" s="15" t="s">
        <v>23</v>
      </c>
      <c r="B20" s="23"/>
      <c r="C20" s="32"/>
      <c r="D20" s="51"/>
      <c r="E20" s="32">
        <f t="shared" si="4"/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32"/>
      <c r="S20" s="32"/>
      <c r="T20" s="32"/>
      <c r="U20" s="32"/>
      <c r="V20" s="32"/>
      <c r="W20" s="41"/>
      <c r="X20" s="1"/>
      <c r="Y20" s="1"/>
      <c r="Z20" s="1"/>
      <c r="AA20" s="1"/>
      <c r="AB20" s="1"/>
      <c r="AC20" s="1"/>
    </row>
    <row r="21" spans="1:29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32"/>
      <c r="S21" s="32"/>
      <c r="T21" s="32"/>
      <c r="U21" s="32"/>
      <c r="V21" s="32"/>
      <c r="W21" s="41"/>
      <c r="X21" s="1"/>
      <c r="Y21" s="1"/>
      <c r="Z21" s="1"/>
      <c r="AA21" s="1"/>
      <c r="AB21" s="1"/>
      <c r="AC21" s="1"/>
    </row>
    <row r="22" spans="1:29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32"/>
      <c r="S22" s="32"/>
      <c r="T22" s="32"/>
      <c r="U22" s="32"/>
      <c r="V22" s="32"/>
      <c r="W22" s="41"/>
      <c r="X22" s="1"/>
      <c r="Y22" s="1"/>
      <c r="Z22" s="1"/>
      <c r="AA22" s="1"/>
      <c r="AB22" s="1"/>
      <c r="AC22" s="1"/>
    </row>
    <row r="23" spans="1:29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32"/>
      <c r="S23" s="32"/>
      <c r="T23" s="32"/>
      <c r="U23" s="32"/>
      <c r="V23" s="32"/>
      <c r="W23" s="41"/>
      <c r="X23" s="1"/>
      <c r="Y23" s="1"/>
      <c r="Z23" s="1"/>
      <c r="AA23" s="1"/>
      <c r="AB23" s="1"/>
      <c r="AC23" s="1"/>
    </row>
    <row r="24" spans="1:29" ht="12.75">
      <c r="A24" s="15" t="s">
        <v>27</v>
      </c>
      <c r="B24" s="23"/>
      <c r="C24" s="32"/>
      <c r="D24" s="51"/>
      <c r="E24" s="32">
        <f t="shared" si="4"/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  <c r="U24" s="32"/>
      <c r="V24" s="32"/>
      <c r="W24" s="41"/>
      <c r="X24" s="1"/>
      <c r="Y24" s="1"/>
      <c r="Z24" s="1"/>
      <c r="AA24" s="1"/>
      <c r="AB24" s="1"/>
      <c r="AC24" s="1"/>
    </row>
    <row r="25" spans="1:29" ht="12.75">
      <c r="A25" s="15" t="s">
        <v>90</v>
      </c>
      <c r="B25" s="23"/>
      <c r="C25" s="32"/>
      <c r="D25" s="51"/>
      <c r="E25" s="32">
        <f t="shared" si="4"/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32"/>
      <c r="S25" s="32"/>
      <c r="T25" s="32"/>
      <c r="U25" s="32"/>
      <c r="V25" s="32"/>
      <c r="W25" s="41"/>
      <c r="X25" s="1"/>
      <c r="Y25" s="1"/>
      <c r="Z25" s="1"/>
      <c r="AA25" s="1"/>
      <c r="AB25" s="1"/>
      <c r="AC25" s="1"/>
    </row>
    <row r="26" spans="1:29" ht="12.75">
      <c r="A26" s="15" t="s">
        <v>91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32"/>
      <c r="S26" s="32"/>
      <c r="T26" s="32"/>
      <c r="U26" s="32"/>
      <c r="V26" s="32"/>
      <c r="W26" s="41"/>
      <c r="X26" s="1"/>
      <c r="Y26" s="1"/>
      <c r="Z26" s="1"/>
      <c r="AA26" s="1"/>
      <c r="AB26" s="1"/>
      <c r="AC26" s="1"/>
    </row>
    <row r="27" spans="1:29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32"/>
      <c r="S27" s="32"/>
      <c r="T27" s="32"/>
      <c r="U27" s="32"/>
      <c r="V27" s="32"/>
      <c r="W27" s="41"/>
      <c r="X27" s="1"/>
      <c r="Y27" s="1"/>
      <c r="Z27" s="1"/>
      <c r="AA27" s="1"/>
      <c r="AB27" s="1"/>
      <c r="AC27" s="1"/>
    </row>
    <row r="28" spans="1:29" ht="12.75">
      <c r="A28" s="15" t="s">
        <v>93</v>
      </c>
      <c r="B28" s="23"/>
      <c r="C28" s="32"/>
      <c r="D28" s="51"/>
      <c r="E28" s="32">
        <f t="shared" si="4"/>
        <v>8530</v>
      </c>
      <c r="F28" s="40">
        <v>8530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2"/>
      <c r="R28" s="32"/>
      <c r="S28" s="32"/>
      <c r="T28" s="32"/>
      <c r="U28" s="32"/>
      <c r="V28" s="32"/>
      <c r="W28" s="41"/>
      <c r="X28" s="1"/>
      <c r="Y28" s="1"/>
      <c r="Z28" s="1"/>
      <c r="AA28" s="1"/>
      <c r="AB28" s="1"/>
      <c r="AC28" s="1"/>
    </row>
    <row r="29" spans="1:29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32"/>
      <c r="S29" s="32"/>
      <c r="T29" s="32"/>
      <c r="U29" s="32"/>
      <c r="V29" s="32"/>
      <c r="W29" s="41"/>
      <c r="X29" s="1"/>
      <c r="Y29" s="1"/>
      <c r="Z29" s="1"/>
      <c r="AA29" s="1"/>
      <c r="AB29" s="1"/>
      <c r="AC29" s="1"/>
    </row>
    <row r="30" spans="1:29" ht="12.75">
      <c r="A30" s="15" t="s">
        <v>95</v>
      </c>
      <c r="B30" s="23"/>
      <c r="C30" s="32"/>
      <c r="D30" s="51"/>
      <c r="E30" s="32">
        <f t="shared" si="4"/>
        <v>1090.5</v>
      </c>
      <c r="F30" s="40">
        <v>1090.5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2"/>
      <c r="R30" s="32"/>
      <c r="S30" s="32"/>
      <c r="T30" s="32"/>
      <c r="U30" s="32"/>
      <c r="V30" s="32"/>
      <c r="W30" s="41"/>
      <c r="X30" s="1"/>
      <c r="Y30" s="1"/>
      <c r="Z30" s="1"/>
      <c r="AA30" s="1"/>
      <c r="AB30" s="1"/>
      <c r="AC30" s="1"/>
    </row>
    <row r="31" spans="1:29" ht="12.75">
      <c r="A31" s="15" t="s">
        <v>96</v>
      </c>
      <c r="B31" s="23"/>
      <c r="C31" s="32"/>
      <c r="D31" s="51"/>
      <c r="E31" s="32">
        <f t="shared" si="4"/>
        <v>0</v>
      </c>
      <c r="F31" s="40">
        <f aca="true" t="shared" si="5" ref="F31:W31">SUM(F32:F35)</f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40">
        <f t="shared" si="5"/>
        <v>0</v>
      </c>
      <c r="U31" s="40">
        <f t="shared" si="5"/>
        <v>0</v>
      </c>
      <c r="V31" s="40">
        <f t="shared" si="5"/>
        <v>0</v>
      </c>
      <c r="W31" s="56">
        <f t="shared" si="5"/>
        <v>0</v>
      </c>
      <c r="X31" s="1"/>
      <c r="Y31" s="1"/>
      <c r="Z31" s="1"/>
      <c r="AA31" s="1"/>
      <c r="AB31" s="1"/>
      <c r="AC31" s="1"/>
    </row>
    <row r="32" spans="1:29" ht="12.75">
      <c r="A32" s="15" t="s">
        <v>97</v>
      </c>
      <c r="B32" s="23"/>
      <c r="C32" s="32"/>
      <c r="D32" s="49"/>
      <c r="E32" s="32">
        <f t="shared" si="4"/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32"/>
      <c r="S32" s="32"/>
      <c r="T32" s="32"/>
      <c r="U32" s="32"/>
      <c r="V32" s="32"/>
      <c r="W32" s="41"/>
      <c r="X32" s="1"/>
      <c r="Y32" s="1"/>
      <c r="Z32" s="1"/>
      <c r="AA32" s="1"/>
      <c r="AB32" s="1"/>
      <c r="AC32" s="1"/>
    </row>
    <row r="33" spans="1:29" ht="12.75">
      <c r="A33" s="15" t="s">
        <v>28</v>
      </c>
      <c r="B33" s="23"/>
      <c r="C33" s="32"/>
      <c r="D33" s="49"/>
      <c r="E33" s="32">
        <f t="shared" si="4"/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32"/>
      <c r="S33" s="32"/>
      <c r="T33" s="32"/>
      <c r="U33" s="32"/>
      <c r="V33" s="32"/>
      <c r="W33" s="41"/>
      <c r="X33" s="1"/>
      <c r="Y33" s="1"/>
      <c r="Z33" s="1"/>
      <c r="AA33" s="1"/>
      <c r="AB33" s="1"/>
      <c r="AC33" s="1"/>
    </row>
    <row r="34" spans="1:29" ht="12.75">
      <c r="A34" s="15" t="s">
        <v>29</v>
      </c>
      <c r="B34" s="23"/>
      <c r="C34" s="32"/>
      <c r="D34" s="49"/>
      <c r="E34" s="32">
        <f t="shared" si="4"/>
        <v>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2"/>
      <c r="R34" s="32"/>
      <c r="S34" s="32"/>
      <c r="T34" s="32"/>
      <c r="U34" s="32"/>
      <c r="V34" s="32"/>
      <c r="W34" s="41"/>
      <c r="X34" s="1"/>
      <c r="Y34" s="1"/>
      <c r="Z34" s="1"/>
      <c r="AA34" s="1"/>
      <c r="AB34" s="1"/>
      <c r="AC34" s="1"/>
    </row>
    <row r="35" spans="1:29" ht="12.75">
      <c r="A35" s="15" t="s">
        <v>30</v>
      </c>
      <c r="B35" s="23"/>
      <c r="C35" s="32"/>
      <c r="D35" s="49"/>
      <c r="E35" s="32">
        <f t="shared" si="4"/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32"/>
      <c r="S35" s="32"/>
      <c r="T35" s="32"/>
      <c r="U35" s="32"/>
      <c r="V35" s="32"/>
      <c r="W35" s="41"/>
      <c r="X35" s="1"/>
      <c r="Y35" s="1"/>
      <c r="Z35" s="1"/>
      <c r="AA35" s="1"/>
      <c r="AB35" s="1"/>
      <c r="AC35" s="1"/>
    </row>
    <row r="36" spans="1:29" ht="12.75">
      <c r="A36" s="15" t="s">
        <v>98</v>
      </c>
      <c r="B36" s="23"/>
      <c r="C36" s="32"/>
      <c r="D36" s="51"/>
      <c r="E36" s="32">
        <f t="shared" si="4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32"/>
      <c r="S36" s="32"/>
      <c r="T36" s="32"/>
      <c r="U36" s="32"/>
      <c r="V36" s="32"/>
      <c r="W36" s="41"/>
      <c r="X36" s="1"/>
      <c r="Y36" s="1"/>
      <c r="Z36" s="1"/>
      <c r="AA36" s="1"/>
      <c r="AB36" s="1"/>
      <c r="AC36" s="1"/>
    </row>
    <row r="37" spans="1:29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32"/>
      <c r="S37" s="32"/>
      <c r="T37" s="32"/>
      <c r="U37" s="32"/>
      <c r="V37" s="32"/>
      <c r="W37" s="41"/>
      <c r="X37" s="1"/>
      <c r="Y37" s="1"/>
      <c r="Z37" s="1"/>
      <c r="AA37" s="1"/>
      <c r="AB37" s="1"/>
      <c r="AC37" s="1"/>
    </row>
    <row r="38" spans="1:26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32"/>
      <c r="S38" s="32"/>
      <c r="T38" s="32"/>
      <c r="U38" s="32"/>
      <c r="V38" s="32"/>
      <c r="W38" s="41"/>
      <c r="X38" s="1"/>
      <c r="Y38" s="1"/>
      <c r="Z38" s="1"/>
    </row>
    <row r="39" spans="1:26" ht="12.75">
      <c r="A39" s="15" t="s">
        <v>101</v>
      </c>
      <c r="B39" s="23"/>
      <c r="C39" s="32"/>
      <c r="D39" s="51"/>
      <c r="E39" s="32">
        <f t="shared" si="4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32"/>
      <c r="S39" s="32"/>
      <c r="T39" s="32"/>
      <c r="U39" s="32"/>
      <c r="V39" s="32"/>
      <c r="W39" s="41"/>
      <c r="X39" s="1"/>
      <c r="Y39" s="1"/>
      <c r="Z39" s="1"/>
    </row>
    <row r="40" spans="1:26" ht="12.75">
      <c r="A40" s="19" t="s">
        <v>102</v>
      </c>
      <c r="B40" s="24"/>
      <c r="C40" s="34"/>
      <c r="D40" s="52"/>
      <c r="E40" s="32">
        <f t="shared" si="4"/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34"/>
      <c r="S40" s="34"/>
      <c r="T40" s="34"/>
      <c r="U40" s="34"/>
      <c r="V40" s="34"/>
      <c r="W40" s="45"/>
      <c r="X40" s="1"/>
      <c r="Y40" s="1"/>
      <c r="Z40" s="1"/>
    </row>
    <row r="41" spans="1:26" ht="12.75">
      <c r="A41" s="19" t="s">
        <v>103</v>
      </c>
      <c r="B41" s="24"/>
      <c r="C41" s="34"/>
      <c r="D41" s="52"/>
      <c r="E41" s="32">
        <f t="shared" si="4"/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34"/>
      <c r="S41" s="34"/>
      <c r="T41" s="34"/>
      <c r="U41" s="34"/>
      <c r="V41" s="34"/>
      <c r="W41" s="45"/>
      <c r="X41" s="1"/>
      <c r="Y41" s="1"/>
      <c r="Z41" s="1"/>
    </row>
    <row r="42" spans="1:26" ht="12.75">
      <c r="A42" s="19" t="s">
        <v>104</v>
      </c>
      <c r="B42" s="24"/>
      <c r="C42" s="34"/>
      <c r="D42" s="52"/>
      <c r="E42" s="32">
        <f t="shared" si="4"/>
        <v>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34"/>
      <c r="S42" s="34"/>
      <c r="T42" s="34"/>
      <c r="U42" s="34"/>
      <c r="V42" s="34"/>
      <c r="W42" s="45"/>
      <c r="X42" s="1"/>
      <c r="Y42" s="1"/>
      <c r="Z42" s="1"/>
    </row>
    <row r="43" spans="1:26" ht="13.5" thickBot="1">
      <c r="A43" s="19" t="s">
        <v>105</v>
      </c>
      <c r="B43" s="24"/>
      <c r="C43" s="34"/>
      <c r="D43" s="52"/>
      <c r="E43" s="34">
        <f t="shared" si="4"/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34"/>
      <c r="S43" s="34"/>
      <c r="T43" s="34"/>
      <c r="U43" s="34"/>
      <c r="V43" s="34"/>
      <c r="W43" s="45"/>
      <c r="X43" s="1"/>
      <c r="Y43" s="1"/>
      <c r="Z43" s="1"/>
    </row>
    <row r="44" spans="1:26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46"/>
      <c r="S44" s="146"/>
      <c r="T44" s="146"/>
      <c r="U44" s="146"/>
      <c r="V44" s="146"/>
      <c r="W44" s="149"/>
      <c r="X44" s="1"/>
      <c r="Y44" s="1"/>
      <c r="Z44" s="1"/>
    </row>
    <row r="45" spans="1:26" ht="13.5" thickBot="1">
      <c r="A45" s="16" t="s">
        <v>106</v>
      </c>
      <c r="B45" s="17"/>
      <c r="C45" s="30"/>
      <c r="D45" s="131"/>
      <c r="E45" s="30">
        <f aca="true" t="shared" si="6" ref="E45:W45">SUM(E15:E31,E37:E39,E42:E43)</f>
        <v>9620.5</v>
      </c>
      <c r="F45" s="30">
        <f t="shared" si="6"/>
        <v>9620.5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0">
        <f t="shared" si="6"/>
        <v>0</v>
      </c>
      <c r="U45" s="30">
        <f t="shared" si="6"/>
        <v>0</v>
      </c>
      <c r="V45" s="30">
        <f t="shared" si="6"/>
        <v>0</v>
      </c>
      <c r="W45" s="37">
        <f t="shared" si="6"/>
        <v>0</v>
      </c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5" r:id="rId1"/>
  <headerFooter alignWithMargins="0">
    <oddHeader>&amp;CVyhodnotenie plnenia rozpočtu SLK za 1. - 4. Q 2008 za SLK Bratislava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0" width="9.75390625" style="0" customWidth="1"/>
    <col min="21" max="23" width="8.75390625" style="0" customWidth="1"/>
    <col min="24" max="24" width="9.75390625" style="0" customWidth="1"/>
  </cols>
  <sheetData>
    <row r="1" spans="1:24" ht="13.5" thickBot="1">
      <c r="A1" s="86" t="s">
        <v>48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85"/>
      <c r="U1" s="88"/>
      <c r="V1" s="88"/>
      <c r="W1" s="88"/>
      <c r="X1" s="88"/>
    </row>
    <row r="2" spans="1:30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4" t="s">
        <v>42</v>
      </c>
      <c r="U2" s="57"/>
      <c r="V2" s="57"/>
      <c r="W2" s="57"/>
      <c r="X2" s="57"/>
      <c r="Y2" s="1"/>
      <c r="Z2" s="1"/>
      <c r="AA2" s="1"/>
      <c r="AB2" s="1"/>
      <c r="AC2" s="1"/>
      <c r="AD2" s="1"/>
    </row>
    <row r="3" spans="1:30" ht="13.5" thickBot="1">
      <c r="A3" s="83"/>
      <c r="B3" s="68"/>
      <c r="C3" s="12"/>
      <c r="D3" s="70"/>
      <c r="E3" s="68" t="s">
        <v>49</v>
      </c>
      <c r="F3" s="96">
        <v>100000</v>
      </c>
      <c r="G3" s="96">
        <v>100010</v>
      </c>
      <c r="H3" s="96">
        <v>100011</v>
      </c>
      <c r="I3" s="71">
        <v>100012</v>
      </c>
      <c r="J3" s="71">
        <v>100020</v>
      </c>
      <c r="K3" s="71">
        <v>100030</v>
      </c>
      <c r="L3" s="71">
        <v>100040</v>
      </c>
      <c r="M3" s="71">
        <v>100050</v>
      </c>
      <c r="N3" s="71">
        <v>100060</v>
      </c>
      <c r="O3" s="71">
        <v>100070</v>
      </c>
      <c r="P3" s="71">
        <v>100080</v>
      </c>
      <c r="Q3" s="71">
        <v>100081</v>
      </c>
      <c r="R3" s="71">
        <v>100082</v>
      </c>
      <c r="S3" s="71">
        <v>100090</v>
      </c>
      <c r="T3" s="82">
        <v>100940</v>
      </c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10">
        <v>16</v>
      </c>
      <c r="U4" s="29"/>
      <c r="V4" s="29"/>
      <c r="W4" s="29"/>
      <c r="X4" s="29"/>
      <c r="Y4" s="1"/>
      <c r="Z4" s="1"/>
      <c r="AA4" s="1"/>
      <c r="AB4" s="1"/>
      <c r="AC4" s="1"/>
      <c r="AD4" s="1"/>
    </row>
    <row r="5" spans="1:30" ht="13.5" thickBot="1">
      <c r="A5" s="16" t="s">
        <v>15</v>
      </c>
      <c r="B5" s="17"/>
      <c r="C5" s="30"/>
      <c r="D5" s="65"/>
      <c r="E5" s="30">
        <f aca="true" t="shared" si="0" ref="E5:T5">SUM(E6:E12)</f>
        <v>4434860.08</v>
      </c>
      <c r="F5" s="30">
        <f t="shared" si="0"/>
        <v>4434860.08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7">
        <f t="shared" si="0"/>
        <v>0</v>
      </c>
      <c r="U5" s="58"/>
      <c r="V5" s="58"/>
      <c r="W5" s="58"/>
      <c r="X5" s="58"/>
      <c r="Y5" s="1"/>
      <c r="Z5" s="1"/>
      <c r="AA5" s="1"/>
      <c r="AB5" s="1"/>
      <c r="AC5" s="1"/>
      <c r="AD5" s="1"/>
    </row>
    <row r="6" spans="1:30" ht="12.75">
      <c r="A6" s="18" t="s">
        <v>115</v>
      </c>
      <c r="B6" s="22"/>
      <c r="C6" s="31"/>
      <c r="D6" s="66"/>
      <c r="E6" s="31">
        <f aca="true" t="shared" si="1" ref="E6:E12">SUM(F6:T6)</f>
        <v>2564570</v>
      </c>
      <c r="F6" s="38">
        <v>2564570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39"/>
      <c r="U6" s="58"/>
      <c r="V6" s="58"/>
      <c r="W6" s="58"/>
      <c r="X6" s="58"/>
      <c r="Y6" s="1"/>
      <c r="Z6" s="1"/>
      <c r="AA6" s="1"/>
      <c r="AB6" s="1"/>
      <c r="AC6" s="1"/>
      <c r="AD6" s="1"/>
    </row>
    <row r="7" spans="1:30" ht="12.75">
      <c r="A7" s="18" t="s">
        <v>118</v>
      </c>
      <c r="B7" s="22"/>
      <c r="C7" s="31"/>
      <c r="D7" s="66"/>
      <c r="E7" s="32">
        <f t="shared" si="1"/>
        <v>1422400</v>
      </c>
      <c r="F7" s="38">
        <v>1422400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39"/>
      <c r="U7" s="58"/>
      <c r="V7" s="58"/>
      <c r="W7" s="58"/>
      <c r="X7" s="58"/>
      <c r="Y7" s="1"/>
      <c r="Z7" s="1"/>
      <c r="AA7" s="1"/>
      <c r="AB7" s="1"/>
      <c r="AC7" s="1"/>
      <c r="AD7" s="1"/>
    </row>
    <row r="8" spans="1:30" ht="12.75">
      <c r="A8" s="15" t="s">
        <v>116</v>
      </c>
      <c r="B8" s="23"/>
      <c r="C8" s="32"/>
      <c r="D8" s="49"/>
      <c r="E8" s="32">
        <f t="shared" si="1"/>
        <v>168500</v>
      </c>
      <c r="F8" s="40">
        <v>168500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41"/>
      <c r="U8" s="58"/>
      <c r="V8" s="58"/>
      <c r="W8" s="58"/>
      <c r="X8" s="58"/>
      <c r="Y8" s="1"/>
      <c r="Z8" s="1"/>
      <c r="AA8" s="1"/>
      <c r="AB8" s="1"/>
      <c r="AC8" s="1"/>
      <c r="AD8" s="1"/>
    </row>
    <row r="9" spans="1:30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41"/>
      <c r="U9" s="58"/>
      <c r="V9" s="58"/>
      <c r="W9" s="58"/>
      <c r="X9" s="58"/>
      <c r="Y9" s="1"/>
      <c r="Z9" s="1"/>
      <c r="AA9" s="1"/>
      <c r="AB9" s="1"/>
      <c r="AC9" s="1"/>
      <c r="AD9" s="1"/>
    </row>
    <row r="10" spans="1:30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41"/>
      <c r="U10" s="58"/>
      <c r="V10" s="58"/>
      <c r="W10" s="58"/>
      <c r="X10" s="58"/>
      <c r="Y10" s="1"/>
      <c r="Z10" s="1"/>
      <c r="AA10" s="1"/>
      <c r="AB10" s="1"/>
      <c r="AC10" s="1"/>
      <c r="AD10" s="1"/>
    </row>
    <row r="11" spans="1:30" ht="12.75">
      <c r="A11" s="15" t="s">
        <v>84</v>
      </c>
      <c r="B11" s="23"/>
      <c r="C11" s="32"/>
      <c r="D11" s="49"/>
      <c r="E11" s="32">
        <f t="shared" si="1"/>
        <v>278985.38</v>
      </c>
      <c r="F11" s="40">
        <v>278985.38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56"/>
      <c r="U11" s="58"/>
      <c r="V11" s="58"/>
      <c r="W11" s="58"/>
      <c r="X11" s="58"/>
      <c r="Y11" s="1"/>
      <c r="Z11" s="1"/>
      <c r="AA11" s="1"/>
      <c r="AB11" s="1"/>
      <c r="AC11" s="1"/>
      <c r="AD11" s="1"/>
    </row>
    <row r="12" spans="1:30" ht="13.5" thickBot="1">
      <c r="A12" s="19" t="s">
        <v>89</v>
      </c>
      <c r="B12" s="24"/>
      <c r="C12" s="34"/>
      <c r="D12" s="76"/>
      <c r="E12" s="34">
        <f t="shared" si="1"/>
        <v>404.7</v>
      </c>
      <c r="F12" s="42">
        <v>404.7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116"/>
      <c r="U12" s="58"/>
      <c r="V12" s="58"/>
      <c r="W12" s="58"/>
      <c r="X12" s="58"/>
      <c r="Y12" s="1"/>
      <c r="Z12" s="1"/>
      <c r="AA12" s="1"/>
      <c r="AB12" s="1"/>
      <c r="AC12" s="1"/>
      <c r="AD12" s="1"/>
    </row>
    <row r="13" spans="1:30" ht="13.5" thickBot="1">
      <c r="A13" s="20"/>
      <c r="B13" s="21"/>
      <c r="C13" s="33"/>
      <c r="D13" s="21"/>
      <c r="E13" s="33">
        <f aca="true" t="shared" si="2" ref="E13:T13">E5-E14</f>
        <v>1011600.81</v>
      </c>
      <c r="F13" s="33">
        <f t="shared" si="2"/>
        <v>1624227.31</v>
      </c>
      <c r="G13" s="33">
        <f>G5-G14</f>
        <v>-60897.5</v>
      </c>
      <c r="H13" s="33">
        <f>H5-H14</f>
        <v>0</v>
      </c>
      <c r="I13" s="33">
        <f t="shared" si="2"/>
        <v>-91878</v>
      </c>
      <c r="J13" s="33">
        <f t="shared" si="2"/>
        <v>-7969</v>
      </c>
      <c r="K13" s="33">
        <f t="shared" si="2"/>
        <v>-278539</v>
      </c>
      <c r="L13" s="33">
        <f t="shared" si="2"/>
        <v>-10208.5</v>
      </c>
      <c r="M13" s="33">
        <f t="shared" si="2"/>
        <v>-163134.5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43">
        <f t="shared" si="2"/>
        <v>0</v>
      </c>
      <c r="U13" s="60"/>
      <c r="V13" s="60"/>
      <c r="W13" s="60"/>
      <c r="X13" s="60"/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>SUM(E15:E31,E36:E43)</f>
        <v>3423259.27</v>
      </c>
      <c r="F14" s="30">
        <f>SUM(F15:F31,F36:F43)</f>
        <v>2810632.77</v>
      </c>
      <c r="G14" s="30">
        <f>SUM(G15:G31,G36:G43)</f>
        <v>60897.5</v>
      </c>
      <c r="H14" s="30">
        <f>SUM(H15:H31,H36:H43)</f>
        <v>0</v>
      </c>
      <c r="I14" s="30">
        <f aca="true" t="shared" si="3" ref="I14:T14">SUM(I15:I31,I36:I43)</f>
        <v>91878</v>
      </c>
      <c r="J14" s="30">
        <f t="shared" si="3"/>
        <v>7969</v>
      </c>
      <c r="K14" s="30">
        <f t="shared" si="3"/>
        <v>278539</v>
      </c>
      <c r="L14" s="30">
        <f t="shared" si="3"/>
        <v>10208.5</v>
      </c>
      <c r="M14" s="30">
        <f t="shared" si="3"/>
        <v>163134.5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7">
        <f t="shared" si="3"/>
        <v>0</v>
      </c>
      <c r="U14" s="58"/>
      <c r="V14" s="58"/>
      <c r="W14" s="58"/>
      <c r="X14" s="58"/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5"/>
      <c r="C15" s="35"/>
      <c r="D15" s="50"/>
      <c r="E15" s="35">
        <f>SUM(F15:T15)</f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5"/>
      <c r="T15" s="55"/>
      <c r="U15" s="58"/>
      <c r="V15" s="58"/>
      <c r="W15" s="58"/>
      <c r="X15" s="58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>SUM(F16:T16)</f>
        <v>141919.57</v>
      </c>
      <c r="F16" s="40">
        <v>141919.57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56"/>
      <c r="U16" s="58"/>
      <c r="V16" s="58"/>
      <c r="W16" s="58"/>
      <c r="X16" s="58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aca="true" t="shared" si="4" ref="E17:E39">SUM(F17:T17)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56"/>
      <c r="U17" s="58"/>
      <c r="V17" s="58"/>
      <c r="W17" s="58"/>
      <c r="X17" s="58"/>
      <c r="Y17" s="1"/>
      <c r="Z17" s="1"/>
      <c r="AA17" s="1"/>
      <c r="AB17" s="1"/>
      <c r="AC17" s="1"/>
      <c r="AD17" s="1"/>
    </row>
    <row r="18" spans="1:30" ht="12.75">
      <c r="A18" s="15" t="s">
        <v>31</v>
      </c>
      <c r="B18" s="23"/>
      <c r="C18" s="32"/>
      <c r="D18" s="51"/>
      <c r="E18" s="32">
        <f t="shared" si="4"/>
        <v>35237.8</v>
      </c>
      <c r="F18" s="40">
        <v>35237.8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56"/>
      <c r="U18" s="58"/>
      <c r="V18" s="58"/>
      <c r="W18" s="58"/>
      <c r="X18" s="58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100194.5</v>
      </c>
      <c r="F19" s="40">
        <v>100194.5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56"/>
      <c r="U19" s="58"/>
      <c r="V19" s="58"/>
      <c r="W19" s="58"/>
      <c r="X19" s="58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187982</v>
      </c>
      <c r="F20" s="40">
        <v>84783</v>
      </c>
      <c r="G20" s="40">
        <v>10298</v>
      </c>
      <c r="H20" s="40"/>
      <c r="I20" s="40">
        <v>91878</v>
      </c>
      <c r="J20" s="40">
        <v>80</v>
      </c>
      <c r="K20" s="40"/>
      <c r="L20" s="40"/>
      <c r="M20" s="40">
        <v>943</v>
      </c>
      <c r="N20" s="40"/>
      <c r="O20" s="40"/>
      <c r="P20" s="40"/>
      <c r="Q20" s="40"/>
      <c r="R20" s="40"/>
      <c r="S20" s="125"/>
      <c r="T20" s="56"/>
      <c r="U20" s="58"/>
      <c r="V20" s="58"/>
      <c r="W20" s="58"/>
      <c r="X20" s="58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285600</v>
      </c>
      <c r="F21" s="40">
        <v>285600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56"/>
      <c r="U21" s="58"/>
      <c r="V21" s="58"/>
      <c r="W21" s="58"/>
      <c r="X21" s="58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481000</v>
      </c>
      <c r="F22" s="40">
        <v>481000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56"/>
      <c r="U22" s="58"/>
      <c r="V22" s="58"/>
      <c r="W22" s="58"/>
      <c r="X22" s="58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56"/>
      <c r="U23" s="58"/>
      <c r="V23" s="58"/>
      <c r="W23" s="58"/>
      <c r="X23" s="58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137904.4</v>
      </c>
      <c r="F24" s="40">
        <v>126904.4</v>
      </c>
      <c r="G24" s="40"/>
      <c r="H24" s="40"/>
      <c r="I24" s="40"/>
      <c r="J24" s="40"/>
      <c r="K24" s="40"/>
      <c r="L24" s="40"/>
      <c r="M24" s="40">
        <v>11000</v>
      </c>
      <c r="N24" s="40"/>
      <c r="O24" s="40"/>
      <c r="P24" s="40"/>
      <c r="Q24" s="40"/>
      <c r="R24" s="40"/>
      <c r="S24" s="32"/>
      <c r="T24" s="56"/>
      <c r="U24" s="58"/>
      <c r="V24" s="58"/>
      <c r="W24" s="58"/>
      <c r="X24" s="58"/>
      <c r="Y24" s="1"/>
      <c r="Z24" s="1"/>
      <c r="AA24" s="1"/>
      <c r="AB24" s="1"/>
      <c r="AC24" s="1"/>
      <c r="AD24" s="1"/>
    </row>
    <row r="25" spans="1:30" ht="12.75">
      <c r="A25" s="15" t="s">
        <v>90</v>
      </c>
      <c r="B25" s="23"/>
      <c r="C25" s="32"/>
      <c r="D25" s="51"/>
      <c r="E25" s="32">
        <f t="shared" si="4"/>
        <v>230190</v>
      </c>
      <c r="F25" s="40">
        <v>222280</v>
      </c>
      <c r="G25" s="40">
        <v>7910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56"/>
      <c r="U25" s="58"/>
      <c r="V25" s="58"/>
      <c r="W25" s="58"/>
      <c r="X25" s="58"/>
      <c r="Y25" s="1"/>
      <c r="Z25" s="1"/>
      <c r="AA25" s="1"/>
      <c r="AB25" s="1"/>
      <c r="AC25" s="1"/>
      <c r="AD25" s="1"/>
    </row>
    <row r="26" spans="1:30" ht="12.75">
      <c r="A26" s="15" t="s">
        <v>91</v>
      </c>
      <c r="B26" s="23"/>
      <c r="C26" s="32"/>
      <c r="D26" s="51"/>
      <c r="E26" s="32">
        <f t="shared" si="4"/>
        <v>440687</v>
      </c>
      <c r="F26" s="40">
        <v>440687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56"/>
      <c r="U26" s="58"/>
      <c r="V26" s="58"/>
      <c r="W26" s="58"/>
      <c r="X26" s="58"/>
      <c r="Y26" s="1"/>
      <c r="Z26" s="1"/>
      <c r="AA26" s="1"/>
      <c r="AB26" s="1"/>
      <c r="AC26" s="1"/>
      <c r="AD26" s="1"/>
    </row>
    <row r="27" spans="1:30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56"/>
      <c r="U27" s="58"/>
      <c r="V27" s="58"/>
      <c r="W27" s="58"/>
      <c r="X27" s="58"/>
      <c r="Y27" s="1"/>
      <c r="Z27" s="1"/>
      <c r="AA27" s="1"/>
      <c r="AB27" s="1"/>
      <c r="AC27" s="1"/>
      <c r="AD27" s="1"/>
    </row>
    <row r="28" spans="1:30" ht="12.75">
      <c r="A28" s="15" t="s">
        <v>93</v>
      </c>
      <c r="B28" s="23"/>
      <c r="C28" s="32"/>
      <c r="D28" s="51"/>
      <c r="E28" s="32">
        <f t="shared" si="4"/>
        <v>89448</v>
      </c>
      <c r="F28" s="40">
        <v>1912</v>
      </c>
      <c r="G28" s="40">
        <v>40779</v>
      </c>
      <c r="H28" s="40"/>
      <c r="I28" s="40"/>
      <c r="J28" s="40"/>
      <c r="K28" s="40">
        <v>38539</v>
      </c>
      <c r="L28" s="40"/>
      <c r="M28" s="40">
        <v>8218</v>
      </c>
      <c r="N28" s="40"/>
      <c r="O28" s="40"/>
      <c r="P28" s="40"/>
      <c r="Q28" s="40"/>
      <c r="R28" s="40"/>
      <c r="S28" s="32"/>
      <c r="T28" s="56"/>
      <c r="U28" s="58"/>
      <c r="V28" s="58"/>
      <c r="W28" s="58"/>
      <c r="X28" s="58"/>
      <c r="Y28" s="1"/>
      <c r="Z28" s="1"/>
      <c r="AA28" s="1"/>
      <c r="AB28" s="1"/>
      <c r="AC28" s="1"/>
      <c r="AD28" s="1"/>
    </row>
    <row r="29" spans="1:30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56"/>
      <c r="U29" s="58"/>
      <c r="V29" s="58"/>
      <c r="W29" s="58"/>
      <c r="X29" s="58"/>
      <c r="Y29" s="1"/>
      <c r="Z29" s="1"/>
      <c r="AA29" s="1"/>
      <c r="AB29" s="1"/>
      <c r="AC29" s="1"/>
      <c r="AD29" s="1"/>
    </row>
    <row r="30" spans="1:30" ht="12.75">
      <c r="A30" s="15" t="s">
        <v>95</v>
      </c>
      <c r="B30" s="23"/>
      <c r="C30" s="32"/>
      <c r="D30" s="51"/>
      <c r="E30" s="32">
        <f t="shared" si="4"/>
        <v>19404</v>
      </c>
      <c r="F30" s="40">
        <v>4022.5</v>
      </c>
      <c r="G30" s="40">
        <v>1910.5</v>
      </c>
      <c r="H30" s="40"/>
      <c r="I30" s="40"/>
      <c r="J30" s="40">
        <v>3689</v>
      </c>
      <c r="K30" s="40"/>
      <c r="L30" s="40">
        <v>4208.5</v>
      </c>
      <c r="M30" s="40">
        <v>5573.5</v>
      </c>
      <c r="N30" s="40"/>
      <c r="O30" s="40"/>
      <c r="P30" s="40"/>
      <c r="Q30" s="40"/>
      <c r="R30" s="40"/>
      <c r="S30" s="32"/>
      <c r="T30" s="56"/>
      <c r="U30" s="58"/>
      <c r="V30" s="58"/>
      <c r="W30" s="58"/>
      <c r="X30" s="58"/>
      <c r="Y30" s="1"/>
      <c r="Z30" s="1"/>
      <c r="AA30" s="1"/>
      <c r="AB30" s="1"/>
      <c r="AC30" s="1"/>
      <c r="AD30" s="1"/>
    </row>
    <row r="31" spans="1:30" ht="12.75">
      <c r="A31" s="15" t="s">
        <v>96</v>
      </c>
      <c r="B31" s="23"/>
      <c r="C31" s="32"/>
      <c r="D31" s="51"/>
      <c r="E31" s="32">
        <f t="shared" si="4"/>
        <v>767841</v>
      </c>
      <c r="F31" s="40">
        <f aca="true" t="shared" si="5" ref="F31:T31">SUM(F32:F35)</f>
        <v>380241</v>
      </c>
      <c r="G31" s="40">
        <f>SUM(G32:G35)</f>
        <v>0</v>
      </c>
      <c r="H31" s="40">
        <f>SUM(H32:H35)</f>
        <v>0</v>
      </c>
      <c r="I31" s="40">
        <f t="shared" si="5"/>
        <v>0</v>
      </c>
      <c r="J31" s="40">
        <f t="shared" si="5"/>
        <v>4200</v>
      </c>
      <c r="K31" s="40">
        <f t="shared" si="5"/>
        <v>240000</v>
      </c>
      <c r="L31" s="40">
        <f t="shared" si="5"/>
        <v>6000</v>
      </c>
      <c r="M31" s="40">
        <f t="shared" si="5"/>
        <v>137400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56">
        <f t="shared" si="5"/>
        <v>0</v>
      </c>
      <c r="U31" s="59"/>
      <c r="V31" s="59"/>
      <c r="W31" s="59"/>
      <c r="X31" s="59"/>
      <c r="Y31" s="1"/>
      <c r="Z31" s="1"/>
      <c r="AA31" s="1"/>
      <c r="AB31" s="1"/>
      <c r="AC31" s="1"/>
      <c r="AD31" s="1"/>
    </row>
    <row r="32" spans="1:30" ht="12.75">
      <c r="A32" s="15" t="s">
        <v>97</v>
      </c>
      <c r="B32" s="23"/>
      <c r="C32" s="32"/>
      <c r="D32" s="49"/>
      <c r="E32" s="32">
        <f t="shared" si="4"/>
        <v>281544</v>
      </c>
      <c r="F32" s="40">
        <v>281544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56"/>
      <c r="U32" s="58"/>
      <c r="V32" s="58"/>
      <c r="W32" s="58"/>
      <c r="X32" s="58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56"/>
      <c r="U33" s="58"/>
      <c r="V33" s="58"/>
      <c r="W33" s="58"/>
      <c r="X33" s="58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387600</v>
      </c>
      <c r="F34" s="40"/>
      <c r="G34" s="40"/>
      <c r="H34" s="40"/>
      <c r="I34" s="40"/>
      <c r="J34" s="40">
        <v>4200</v>
      </c>
      <c r="K34" s="40">
        <v>240000</v>
      </c>
      <c r="L34" s="40">
        <v>6000</v>
      </c>
      <c r="M34" s="40">
        <v>137400</v>
      </c>
      <c r="N34" s="40"/>
      <c r="O34" s="40"/>
      <c r="P34" s="40"/>
      <c r="Q34" s="40"/>
      <c r="R34" s="40"/>
      <c r="S34" s="32"/>
      <c r="T34" s="56"/>
      <c r="U34" s="58"/>
      <c r="V34" s="58"/>
      <c r="W34" s="58"/>
      <c r="X34" s="58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98697</v>
      </c>
      <c r="F35" s="40">
        <v>98697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56"/>
      <c r="U35" s="58"/>
      <c r="V35" s="58"/>
      <c r="W35" s="58"/>
      <c r="X35" s="58"/>
      <c r="Y35" s="1"/>
      <c r="Z35" s="1"/>
      <c r="AA35" s="1"/>
      <c r="AB35" s="1"/>
      <c r="AC35" s="1"/>
      <c r="AD35" s="1"/>
    </row>
    <row r="36" spans="1:30" ht="12.75">
      <c r="A36" s="15" t="s">
        <v>98</v>
      </c>
      <c r="B36" s="23"/>
      <c r="C36" s="32"/>
      <c r="D36" s="51"/>
      <c r="E36" s="32">
        <f t="shared" si="4"/>
        <v>41596</v>
      </c>
      <c r="F36" s="40">
        <v>41596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56"/>
      <c r="U36" s="58"/>
      <c r="V36" s="58"/>
      <c r="W36" s="58"/>
      <c r="X36" s="58"/>
      <c r="Y36" s="1"/>
      <c r="Z36" s="1"/>
      <c r="AA36" s="1"/>
      <c r="AB36" s="1"/>
      <c r="AC36" s="1"/>
      <c r="AD36" s="1"/>
    </row>
    <row r="37" spans="1:30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56"/>
      <c r="U37" s="58"/>
      <c r="V37" s="58"/>
      <c r="W37" s="58"/>
      <c r="X37" s="58"/>
      <c r="Y37" s="1"/>
      <c r="Z37" s="1"/>
      <c r="AA37" s="1"/>
      <c r="AB37" s="1"/>
      <c r="AC37" s="1"/>
      <c r="AD37" s="1"/>
    </row>
    <row r="38" spans="1:27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56"/>
      <c r="U38" s="58"/>
      <c r="V38" s="58"/>
      <c r="W38" s="58"/>
      <c r="X38" s="58"/>
      <c r="Y38" s="1"/>
      <c r="Z38" s="1"/>
      <c r="AA38" s="1"/>
    </row>
    <row r="39" spans="1:27" ht="12.75">
      <c r="A39" s="15" t="s">
        <v>101</v>
      </c>
      <c r="B39" s="23"/>
      <c r="C39" s="32"/>
      <c r="D39" s="51"/>
      <c r="E39" s="32">
        <f t="shared" si="4"/>
        <v>13812</v>
      </c>
      <c r="F39" s="40">
        <v>13812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56"/>
      <c r="U39" s="58"/>
      <c r="V39" s="58"/>
      <c r="W39" s="58"/>
      <c r="X39" s="58"/>
      <c r="Y39" s="1"/>
      <c r="Z39" s="1"/>
      <c r="AA39" s="1"/>
    </row>
    <row r="40" spans="1:27" ht="12.75">
      <c r="A40" s="19" t="s">
        <v>102</v>
      </c>
      <c r="B40" s="24"/>
      <c r="C40" s="34"/>
      <c r="D40" s="52"/>
      <c r="E40" s="32">
        <f>SUM(F40:Y40)</f>
        <v>224170</v>
      </c>
      <c r="F40" s="42">
        <v>224170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116"/>
      <c r="U40" s="58"/>
      <c r="V40" s="58"/>
      <c r="W40" s="58"/>
      <c r="X40" s="58"/>
      <c r="Y40" s="1"/>
      <c r="Z40" s="1"/>
      <c r="AA40" s="1"/>
    </row>
    <row r="41" spans="1:27" ht="12.75">
      <c r="A41" s="19" t="s">
        <v>103</v>
      </c>
      <c r="B41" s="24"/>
      <c r="C41" s="34"/>
      <c r="D41" s="52"/>
      <c r="E41" s="32">
        <f>SUM(F41:Y41)</f>
        <v>224170</v>
      </c>
      <c r="F41" s="42">
        <v>224170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116"/>
      <c r="U41" s="58"/>
      <c r="V41" s="58"/>
      <c r="W41" s="58"/>
      <c r="X41" s="58"/>
      <c r="Y41" s="1"/>
      <c r="Z41" s="1"/>
      <c r="AA41" s="1"/>
    </row>
    <row r="42" spans="1:27" ht="12.75">
      <c r="A42" s="19" t="s">
        <v>104</v>
      </c>
      <c r="B42" s="24"/>
      <c r="C42" s="34"/>
      <c r="D42" s="52"/>
      <c r="E42" s="32">
        <f>SUM(F42:Y42)</f>
        <v>2103</v>
      </c>
      <c r="F42" s="42">
        <v>2103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116"/>
      <c r="U42" s="58"/>
      <c r="V42" s="58"/>
      <c r="W42" s="58"/>
      <c r="X42" s="58"/>
      <c r="Y42" s="58"/>
      <c r="Z42" s="1"/>
      <c r="AA42" s="1"/>
    </row>
    <row r="43" spans="1:27" ht="13.5" thickBot="1">
      <c r="A43" s="19" t="s">
        <v>105</v>
      </c>
      <c r="B43" s="24"/>
      <c r="C43" s="34"/>
      <c r="D43" s="52"/>
      <c r="E43" s="34">
        <f>SUM(F43:Y43)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116"/>
      <c r="U43" s="58"/>
      <c r="V43" s="58"/>
      <c r="W43" s="58"/>
      <c r="X43" s="58"/>
      <c r="Y43" s="58"/>
      <c r="Z43" s="1"/>
      <c r="AA43" s="1"/>
    </row>
    <row r="44" spans="1:27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/>
      <c r="T44" s="143"/>
      <c r="U44" s="58"/>
      <c r="V44" s="58"/>
      <c r="W44" s="58"/>
      <c r="X44" s="58"/>
      <c r="Y44" s="1"/>
      <c r="Z44" s="1"/>
      <c r="AA44" s="1"/>
    </row>
    <row r="45" spans="1:27" ht="13.5" thickBot="1">
      <c r="A45" s="16" t="s">
        <v>106</v>
      </c>
      <c r="B45" s="26"/>
      <c r="C45" s="36"/>
      <c r="D45" s="54"/>
      <c r="E45" s="30">
        <f aca="true" t="shared" si="6" ref="E45:T45">SUM(E15:E31,E37:E39,E42:E43)</f>
        <v>2933323.27</v>
      </c>
      <c r="F45" s="30">
        <f t="shared" si="6"/>
        <v>2320696.77</v>
      </c>
      <c r="G45" s="30">
        <f>SUM(G15:G31,G37:G39,G42:G43)</f>
        <v>60897.5</v>
      </c>
      <c r="H45" s="30">
        <f>SUM(H15:H31,H37:H39,H42:H43)</f>
        <v>0</v>
      </c>
      <c r="I45" s="30">
        <f t="shared" si="6"/>
        <v>91878</v>
      </c>
      <c r="J45" s="30">
        <f t="shared" si="6"/>
        <v>7969</v>
      </c>
      <c r="K45" s="30">
        <f t="shared" si="6"/>
        <v>278539</v>
      </c>
      <c r="L45" s="30">
        <f t="shared" si="6"/>
        <v>10208.5</v>
      </c>
      <c r="M45" s="30">
        <f t="shared" si="6"/>
        <v>163134.5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7">
        <f t="shared" si="6"/>
        <v>0</v>
      </c>
      <c r="U45" s="58"/>
      <c r="V45" s="58"/>
      <c r="W45" s="58"/>
      <c r="X45" s="58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1. - 4. Q 2008 za SLK Bratislava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1" width="9.75390625" style="0" customWidth="1"/>
    <col min="22" max="24" width="8.75390625" style="0" customWidth="1"/>
    <col min="25" max="25" width="9.75390625" style="0" customWidth="1"/>
  </cols>
  <sheetData>
    <row r="1" spans="1:25" ht="13.5" thickBot="1">
      <c r="A1" s="86" t="s">
        <v>54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85"/>
      <c r="V1" s="88"/>
      <c r="W1" s="88"/>
      <c r="X1" s="88"/>
      <c r="Y1" s="88"/>
    </row>
    <row r="2" spans="1:31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7" t="s">
        <v>112</v>
      </c>
      <c r="U2" s="84" t="s">
        <v>42</v>
      </c>
      <c r="V2" s="57"/>
      <c r="W2" s="57"/>
      <c r="X2" s="57"/>
      <c r="Y2" s="57"/>
      <c r="Z2" s="1"/>
      <c r="AA2" s="1"/>
      <c r="AB2" s="1"/>
      <c r="AC2" s="1"/>
      <c r="AD2" s="1"/>
      <c r="AE2" s="1"/>
    </row>
    <row r="3" spans="1:31" ht="13.5" thickBot="1">
      <c r="A3" s="83"/>
      <c r="B3" s="68"/>
      <c r="C3" s="12"/>
      <c r="D3" s="70"/>
      <c r="E3" s="68" t="s">
        <v>55</v>
      </c>
      <c r="F3" s="96">
        <v>200000</v>
      </c>
      <c r="G3" s="96">
        <v>200010</v>
      </c>
      <c r="H3" s="96">
        <v>200011</v>
      </c>
      <c r="I3" s="71">
        <v>200012</v>
      </c>
      <c r="J3" s="71">
        <v>200020</v>
      </c>
      <c r="K3" s="71">
        <v>200030</v>
      </c>
      <c r="L3" s="71">
        <v>200040</v>
      </c>
      <c r="M3" s="71">
        <v>200050</v>
      </c>
      <c r="N3" s="71">
        <v>200060</v>
      </c>
      <c r="O3" s="71">
        <v>200070</v>
      </c>
      <c r="P3" s="71">
        <v>200080</v>
      </c>
      <c r="Q3" s="71">
        <v>200081</v>
      </c>
      <c r="R3" s="71">
        <v>200082</v>
      </c>
      <c r="S3" s="71">
        <v>200090</v>
      </c>
      <c r="T3" s="166">
        <v>200110</v>
      </c>
      <c r="U3" s="82">
        <v>200940</v>
      </c>
      <c r="V3" s="57"/>
      <c r="W3" s="57"/>
      <c r="X3" s="57"/>
      <c r="Y3" s="57"/>
      <c r="Z3" s="1"/>
      <c r="AA3" s="1"/>
      <c r="AB3" s="1"/>
      <c r="AC3" s="1"/>
      <c r="AD3" s="1"/>
      <c r="AE3" s="1"/>
    </row>
    <row r="4" spans="1:31" ht="13.5" thickBot="1">
      <c r="A4" s="104" t="s">
        <v>5</v>
      </c>
      <c r="B4" s="105"/>
      <c r="C4" s="3"/>
      <c r="D4" s="106"/>
      <c r="E4" s="105" t="s">
        <v>123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67">
        <v>14</v>
      </c>
      <c r="S4" s="109">
        <v>15</v>
      </c>
      <c r="T4" s="167">
        <v>16</v>
      </c>
      <c r="U4" s="110">
        <v>17</v>
      </c>
      <c r="V4" s="29"/>
      <c r="W4" s="29"/>
      <c r="X4" s="29"/>
      <c r="Y4" s="29"/>
      <c r="Z4" s="1"/>
      <c r="AA4" s="1"/>
      <c r="AB4" s="1"/>
      <c r="AC4" s="1"/>
      <c r="AD4" s="1"/>
      <c r="AE4" s="1"/>
    </row>
    <row r="5" spans="1:31" ht="13.5" thickBot="1">
      <c r="A5" s="16" t="s">
        <v>15</v>
      </c>
      <c r="B5" s="17"/>
      <c r="C5" s="30"/>
      <c r="D5" s="65"/>
      <c r="E5" s="30">
        <f aca="true" t="shared" si="0" ref="E5:U5">SUM(E6:E12)</f>
        <v>1520193.76</v>
      </c>
      <c r="F5" s="30">
        <f t="shared" si="0"/>
        <v>1513903.76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 t="shared" si="0"/>
        <v>0</v>
      </c>
      <c r="U5" s="37">
        <f t="shared" si="0"/>
        <v>6290</v>
      </c>
      <c r="V5" s="58"/>
      <c r="W5" s="58"/>
      <c r="X5" s="58"/>
      <c r="Y5" s="58"/>
      <c r="Z5" s="1"/>
      <c r="AA5" s="1"/>
      <c r="AB5" s="1"/>
      <c r="AC5" s="1"/>
      <c r="AD5" s="1"/>
      <c r="AE5" s="1"/>
    </row>
    <row r="6" spans="1:31" ht="12.75">
      <c r="A6" s="18" t="s">
        <v>115</v>
      </c>
      <c r="B6" s="22"/>
      <c r="C6" s="31"/>
      <c r="D6" s="66"/>
      <c r="E6" s="31">
        <f aca="true" t="shared" si="1" ref="E6:E12">SUM(F6:U6)</f>
        <v>1219686</v>
      </c>
      <c r="F6" s="38">
        <v>1219686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172"/>
      <c r="U6" s="39"/>
      <c r="V6" s="58"/>
      <c r="W6" s="58"/>
      <c r="X6" s="58"/>
      <c r="Y6" s="58"/>
      <c r="Z6" s="1"/>
      <c r="AA6" s="1"/>
      <c r="AB6" s="1"/>
      <c r="AC6" s="1"/>
      <c r="AD6" s="1"/>
      <c r="AE6" s="1"/>
    </row>
    <row r="7" spans="1:31" ht="12.75">
      <c r="A7" s="18" t="s">
        <v>118</v>
      </c>
      <c r="B7" s="22"/>
      <c r="C7" s="31"/>
      <c r="D7" s="66"/>
      <c r="E7" s="32">
        <f t="shared" si="1"/>
        <v>213905</v>
      </c>
      <c r="F7" s="38">
        <v>213905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172"/>
      <c r="U7" s="39"/>
      <c r="V7" s="58"/>
      <c r="W7" s="58"/>
      <c r="X7" s="58"/>
      <c r="Y7" s="58"/>
      <c r="Z7" s="1"/>
      <c r="AA7" s="1"/>
      <c r="AB7" s="1"/>
      <c r="AC7" s="1"/>
      <c r="AD7" s="1"/>
      <c r="AE7" s="1"/>
    </row>
    <row r="8" spans="1:31" ht="12.75">
      <c r="A8" s="15" t="s">
        <v>116</v>
      </c>
      <c r="B8" s="23"/>
      <c r="C8" s="32"/>
      <c r="D8" s="49"/>
      <c r="E8" s="32">
        <f t="shared" si="1"/>
        <v>77500</v>
      </c>
      <c r="F8" s="40">
        <v>77500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173"/>
      <c r="U8" s="41"/>
      <c r="V8" s="58"/>
      <c r="W8" s="58"/>
      <c r="X8" s="58"/>
      <c r="Y8" s="58"/>
      <c r="Z8" s="1"/>
      <c r="AA8" s="1"/>
      <c r="AB8" s="1"/>
      <c r="AC8" s="1"/>
      <c r="AD8" s="1"/>
      <c r="AE8" s="1"/>
    </row>
    <row r="9" spans="1:31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173"/>
      <c r="U9" s="41"/>
      <c r="V9" s="58"/>
      <c r="W9" s="58"/>
      <c r="X9" s="58"/>
      <c r="Y9" s="58"/>
      <c r="Z9" s="1"/>
      <c r="AA9" s="1"/>
      <c r="AB9" s="1"/>
      <c r="AC9" s="1"/>
      <c r="AD9" s="1"/>
      <c r="AE9" s="1"/>
    </row>
    <row r="10" spans="1:31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173"/>
      <c r="U10" s="41"/>
      <c r="V10" s="58"/>
      <c r="W10" s="58"/>
      <c r="X10" s="58"/>
      <c r="Y10" s="58"/>
      <c r="Z10" s="1"/>
      <c r="AA10" s="1"/>
      <c r="AB10" s="1"/>
      <c r="AC10" s="1"/>
      <c r="AD10" s="1"/>
      <c r="AE10" s="1"/>
    </row>
    <row r="11" spans="1:31" ht="12.75">
      <c r="A11" s="15" t="s">
        <v>84</v>
      </c>
      <c r="B11" s="23"/>
      <c r="C11" s="32"/>
      <c r="D11" s="49"/>
      <c r="E11" s="32">
        <f t="shared" si="1"/>
        <v>822.76</v>
      </c>
      <c r="F11" s="40">
        <v>822.76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173"/>
      <c r="U11" s="41"/>
      <c r="V11" s="58"/>
      <c r="W11" s="58"/>
      <c r="X11" s="58"/>
      <c r="Y11" s="58"/>
      <c r="Z11" s="1"/>
      <c r="AA11" s="1"/>
      <c r="AB11" s="1"/>
      <c r="AC11" s="1"/>
      <c r="AD11" s="1"/>
      <c r="AE11" s="1"/>
    </row>
    <row r="12" spans="1:31" ht="13.5" thickBot="1">
      <c r="A12" s="19" t="s">
        <v>89</v>
      </c>
      <c r="B12" s="24"/>
      <c r="C12" s="34"/>
      <c r="D12" s="76"/>
      <c r="E12" s="34">
        <f t="shared" si="1"/>
        <v>8280</v>
      </c>
      <c r="F12" s="42">
        <v>1990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174"/>
      <c r="U12" s="128">
        <v>6290</v>
      </c>
      <c r="V12" s="58"/>
      <c r="W12" s="58"/>
      <c r="X12" s="58"/>
      <c r="Y12" s="58"/>
      <c r="Z12" s="1"/>
      <c r="AA12" s="1"/>
      <c r="AB12" s="1"/>
      <c r="AC12" s="1"/>
      <c r="AD12" s="1"/>
      <c r="AE12" s="1"/>
    </row>
    <row r="13" spans="1:31" ht="13.5" thickBot="1">
      <c r="A13" s="20"/>
      <c r="B13" s="21"/>
      <c r="C13" s="33"/>
      <c r="D13" s="21"/>
      <c r="E13" s="33">
        <f aca="true" t="shared" si="2" ref="E13:U13">E5-E14</f>
        <v>-613731.3100000003</v>
      </c>
      <c r="F13" s="33">
        <f t="shared" si="2"/>
        <v>-129082.81000000006</v>
      </c>
      <c r="G13" s="33">
        <f>G5-G14</f>
        <v>-25737</v>
      </c>
      <c r="H13" s="33">
        <f>H5-H14</f>
        <v>-5715</v>
      </c>
      <c r="I13" s="33">
        <f t="shared" si="2"/>
        <v>-13276</v>
      </c>
      <c r="J13" s="33">
        <f t="shared" si="2"/>
        <v>-36060.5</v>
      </c>
      <c r="K13" s="33">
        <f t="shared" si="2"/>
        <v>-243640</v>
      </c>
      <c r="L13" s="33">
        <f t="shared" si="2"/>
        <v>-5077</v>
      </c>
      <c r="M13" s="33">
        <f t="shared" si="2"/>
        <v>-154627.5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-946</v>
      </c>
      <c r="S13" s="33">
        <f t="shared" si="2"/>
        <v>0</v>
      </c>
      <c r="T13" s="33">
        <f>T5-T14</f>
        <v>-1038</v>
      </c>
      <c r="U13" s="43">
        <f t="shared" si="2"/>
        <v>1468.5</v>
      </c>
      <c r="V13" s="60"/>
      <c r="W13" s="60"/>
      <c r="X13" s="60"/>
      <c r="Y13" s="60"/>
      <c r="Z13" s="1"/>
      <c r="AA13" s="1"/>
      <c r="AB13" s="1"/>
      <c r="AC13" s="1"/>
      <c r="AD13" s="1"/>
      <c r="AE13" s="1"/>
    </row>
    <row r="14" spans="1:31" ht="13.5" thickBot="1">
      <c r="A14" s="16" t="s">
        <v>18</v>
      </c>
      <c r="B14" s="17"/>
      <c r="C14" s="30"/>
      <c r="D14" s="47"/>
      <c r="E14" s="30">
        <f>SUM(E15:E31,E36:E43)</f>
        <v>2133925.0700000003</v>
      </c>
      <c r="F14" s="30">
        <f>SUM(F15:F31,F36:F43)</f>
        <v>1642986.57</v>
      </c>
      <c r="G14" s="30">
        <f>SUM(G15:G31,G36:G43)</f>
        <v>25737</v>
      </c>
      <c r="H14" s="30">
        <f>SUM(H15:H31,H36:H43)</f>
        <v>5715</v>
      </c>
      <c r="I14" s="30">
        <f aca="true" t="shared" si="3" ref="I14:U14">SUM(I15:I31,I36:I43)</f>
        <v>13276</v>
      </c>
      <c r="J14" s="30">
        <f t="shared" si="3"/>
        <v>36060.5</v>
      </c>
      <c r="K14" s="30">
        <f t="shared" si="3"/>
        <v>243640</v>
      </c>
      <c r="L14" s="30">
        <f t="shared" si="3"/>
        <v>5077</v>
      </c>
      <c r="M14" s="30">
        <f t="shared" si="3"/>
        <v>154627.5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946</v>
      </c>
      <c r="S14" s="30">
        <f t="shared" si="3"/>
        <v>0</v>
      </c>
      <c r="T14" s="30">
        <f>SUM(T15:T31,T36:T43)</f>
        <v>1038</v>
      </c>
      <c r="U14" s="37">
        <f t="shared" si="3"/>
        <v>4821.5</v>
      </c>
      <c r="V14" s="58"/>
      <c r="W14" s="58"/>
      <c r="X14" s="58"/>
      <c r="Y14" s="58"/>
      <c r="Z14" s="1"/>
      <c r="AA14" s="1"/>
      <c r="AB14" s="1"/>
      <c r="AC14" s="1"/>
      <c r="AD14" s="1"/>
      <c r="AE14" s="1"/>
    </row>
    <row r="15" spans="1:31" ht="12.75">
      <c r="A15" s="18" t="s">
        <v>19</v>
      </c>
      <c r="B15" s="22"/>
      <c r="C15" s="31"/>
      <c r="D15" s="48"/>
      <c r="E15" s="31">
        <f aca="true" t="shared" si="4" ref="E15:E39">SUM(F15:U15)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172"/>
      <c r="U15" s="39"/>
      <c r="V15" s="58"/>
      <c r="W15" s="58"/>
      <c r="X15" s="58"/>
      <c r="Y15" s="58"/>
      <c r="Z15" s="1"/>
      <c r="AA15" s="1"/>
      <c r="AB15" s="1"/>
      <c r="AC15" s="1"/>
      <c r="AD15" s="1"/>
      <c r="AE15" s="1"/>
    </row>
    <row r="16" spans="1:31" ht="12.75">
      <c r="A16" s="15" t="s">
        <v>20</v>
      </c>
      <c r="B16" s="23"/>
      <c r="C16" s="32"/>
      <c r="D16" s="51"/>
      <c r="E16" s="32">
        <f t="shared" si="4"/>
        <v>51529</v>
      </c>
      <c r="F16" s="40">
        <v>46707.5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173"/>
      <c r="U16" s="129">
        <v>4821.5</v>
      </c>
      <c r="V16" s="58"/>
      <c r="W16" s="58"/>
      <c r="X16" s="58"/>
      <c r="Y16" s="58"/>
      <c r="Z16" s="1"/>
      <c r="AA16" s="1"/>
      <c r="AB16" s="1"/>
      <c r="AC16" s="1"/>
      <c r="AD16" s="1"/>
      <c r="AE16" s="1"/>
    </row>
    <row r="17" spans="1:31" ht="12.75">
      <c r="A17" s="15" t="s">
        <v>21</v>
      </c>
      <c r="B17" s="23"/>
      <c r="C17" s="32"/>
      <c r="D17" s="51"/>
      <c r="E17" s="32">
        <f t="shared" si="4"/>
        <v>10824</v>
      </c>
      <c r="F17" s="40">
        <v>10824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173"/>
      <c r="U17" s="129"/>
      <c r="V17" s="58"/>
      <c r="W17" s="58"/>
      <c r="X17" s="58"/>
      <c r="Y17" s="58"/>
      <c r="Z17" s="1"/>
      <c r="AA17" s="1"/>
      <c r="AB17" s="1"/>
      <c r="AC17" s="1"/>
      <c r="AD17" s="1"/>
      <c r="AE17" s="1"/>
    </row>
    <row r="18" spans="1:31" ht="12.75">
      <c r="A18" s="15" t="s">
        <v>31</v>
      </c>
      <c r="B18" s="23"/>
      <c r="C18" s="32"/>
      <c r="D18" s="51"/>
      <c r="E18" s="32">
        <f t="shared" si="4"/>
        <v>4346</v>
      </c>
      <c r="F18" s="40">
        <v>4346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173"/>
      <c r="U18" s="129"/>
      <c r="V18" s="58"/>
      <c r="W18" s="58"/>
      <c r="X18" s="58"/>
      <c r="Y18" s="58"/>
      <c r="Z18" s="1"/>
      <c r="AA18" s="1"/>
      <c r="AB18" s="1"/>
      <c r="AC18" s="1"/>
      <c r="AD18" s="1"/>
      <c r="AE18" s="1"/>
    </row>
    <row r="19" spans="1:31" ht="12.75">
      <c r="A19" s="15" t="s">
        <v>22</v>
      </c>
      <c r="B19" s="23"/>
      <c r="C19" s="32"/>
      <c r="D19" s="51"/>
      <c r="E19" s="32">
        <f t="shared" si="4"/>
        <v>75446.4</v>
      </c>
      <c r="F19" s="40">
        <v>75446.4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173"/>
      <c r="U19" s="129"/>
      <c r="V19" s="58"/>
      <c r="W19" s="58"/>
      <c r="X19" s="58"/>
      <c r="Y19" s="58"/>
      <c r="Z19" s="1"/>
      <c r="AA19" s="1"/>
      <c r="AB19" s="1"/>
      <c r="AC19" s="1"/>
      <c r="AD19" s="1"/>
      <c r="AE19" s="1"/>
    </row>
    <row r="20" spans="1:31" ht="12.75">
      <c r="A20" s="15" t="s">
        <v>23</v>
      </c>
      <c r="B20" s="23"/>
      <c r="C20" s="32"/>
      <c r="D20" s="51"/>
      <c r="E20" s="32">
        <f t="shared" si="4"/>
        <v>41181</v>
      </c>
      <c r="F20" s="40">
        <v>40966</v>
      </c>
      <c r="G20" s="40"/>
      <c r="H20" s="40"/>
      <c r="I20" s="40"/>
      <c r="J20" s="40"/>
      <c r="K20" s="40">
        <v>215</v>
      </c>
      <c r="L20" s="40"/>
      <c r="M20" s="40"/>
      <c r="N20" s="40"/>
      <c r="O20" s="40"/>
      <c r="P20" s="40"/>
      <c r="Q20" s="40"/>
      <c r="R20" s="40"/>
      <c r="S20" s="32"/>
      <c r="T20" s="173"/>
      <c r="U20" s="41"/>
      <c r="V20" s="58"/>
      <c r="W20" s="58"/>
      <c r="X20" s="58"/>
      <c r="Y20" s="58"/>
      <c r="Z20" s="1"/>
      <c r="AA20" s="1"/>
      <c r="AB20" s="1"/>
      <c r="AC20" s="1"/>
      <c r="AD20" s="1"/>
      <c r="AE20" s="1"/>
    </row>
    <row r="21" spans="1:31" ht="12.75">
      <c r="A21" s="15" t="s">
        <v>24</v>
      </c>
      <c r="B21" s="23"/>
      <c r="C21" s="32"/>
      <c r="D21" s="51"/>
      <c r="E21" s="32">
        <f t="shared" si="4"/>
        <v>286388.97</v>
      </c>
      <c r="F21" s="40">
        <v>286388.97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173"/>
      <c r="U21" s="41"/>
      <c r="V21" s="58"/>
      <c r="W21" s="58"/>
      <c r="X21" s="58"/>
      <c r="Y21" s="58"/>
      <c r="Z21" s="1"/>
      <c r="AA21" s="1"/>
      <c r="AB21" s="1"/>
      <c r="AC21" s="1"/>
      <c r="AD21" s="1"/>
      <c r="AE21" s="1"/>
    </row>
    <row r="22" spans="1:31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173"/>
      <c r="U22" s="41"/>
      <c r="V22" s="58"/>
      <c r="W22" s="58"/>
      <c r="X22" s="58"/>
      <c r="Y22" s="58"/>
      <c r="Z22" s="1"/>
      <c r="AA22" s="1"/>
      <c r="AB22" s="1"/>
      <c r="AC22" s="1"/>
      <c r="AD22" s="1"/>
      <c r="AE22" s="1"/>
    </row>
    <row r="23" spans="1:31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173"/>
      <c r="U23" s="41"/>
      <c r="V23" s="58"/>
      <c r="W23" s="58"/>
      <c r="X23" s="58"/>
      <c r="Y23" s="58"/>
      <c r="Z23" s="1"/>
      <c r="AA23" s="1"/>
      <c r="AB23" s="1"/>
      <c r="AC23" s="1"/>
      <c r="AD23" s="1"/>
      <c r="AE23" s="1"/>
    </row>
    <row r="24" spans="1:31" ht="12.75">
      <c r="A24" s="15" t="s">
        <v>27</v>
      </c>
      <c r="B24" s="23"/>
      <c r="C24" s="32"/>
      <c r="D24" s="51"/>
      <c r="E24" s="32">
        <f t="shared" si="4"/>
        <v>22723.2</v>
      </c>
      <c r="F24" s="40">
        <v>22723.2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2"/>
      <c r="T24" s="173"/>
      <c r="U24" s="41"/>
      <c r="V24" s="58"/>
      <c r="W24" s="58"/>
      <c r="X24" s="58"/>
      <c r="Y24" s="58"/>
      <c r="Z24" s="1"/>
      <c r="AA24" s="1"/>
      <c r="AB24" s="1"/>
      <c r="AC24" s="1"/>
      <c r="AD24" s="1"/>
      <c r="AE24" s="1"/>
    </row>
    <row r="25" spans="1:31" ht="12.75">
      <c r="A25" s="15" t="s">
        <v>90</v>
      </c>
      <c r="B25" s="23"/>
      <c r="C25" s="32"/>
      <c r="D25" s="51"/>
      <c r="E25" s="32">
        <f t="shared" si="4"/>
        <v>175580</v>
      </c>
      <c r="F25" s="40">
        <v>175580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173"/>
      <c r="U25" s="41"/>
      <c r="V25" s="58"/>
      <c r="W25" s="58"/>
      <c r="X25" s="58"/>
      <c r="Y25" s="58"/>
      <c r="Z25" s="1"/>
      <c r="AA25" s="1"/>
      <c r="AB25" s="1"/>
      <c r="AC25" s="1"/>
      <c r="AD25" s="1"/>
      <c r="AE25" s="1"/>
    </row>
    <row r="26" spans="1:31" ht="12.75">
      <c r="A26" s="15" t="s">
        <v>91</v>
      </c>
      <c r="B26" s="23"/>
      <c r="C26" s="32"/>
      <c r="D26" s="51"/>
      <c r="E26" s="32">
        <f t="shared" si="4"/>
        <v>223562</v>
      </c>
      <c r="F26" s="40">
        <v>223562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173"/>
      <c r="U26" s="41"/>
      <c r="V26" s="58"/>
      <c r="W26" s="58"/>
      <c r="X26" s="58"/>
      <c r="Y26" s="58"/>
      <c r="Z26" s="1"/>
      <c r="AA26" s="1"/>
      <c r="AB26" s="1"/>
      <c r="AC26" s="1"/>
      <c r="AD26" s="1"/>
      <c r="AE26" s="1"/>
    </row>
    <row r="27" spans="1:31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173"/>
      <c r="U27" s="41"/>
      <c r="V27" s="58"/>
      <c r="W27" s="58"/>
      <c r="X27" s="58"/>
      <c r="Y27" s="58"/>
      <c r="Z27" s="1"/>
      <c r="AA27" s="1"/>
      <c r="AB27" s="1"/>
      <c r="AC27" s="1"/>
      <c r="AD27" s="1"/>
      <c r="AE27" s="1"/>
    </row>
    <row r="28" spans="1:31" ht="12.75">
      <c r="A28" s="15" t="s">
        <v>93</v>
      </c>
      <c r="B28" s="23"/>
      <c r="C28" s="32"/>
      <c r="D28" s="51"/>
      <c r="E28" s="32">
        <f t="shared" si="4"/>
        <v>87550</v>
      </c>
      <c r="F28" s="40">
        <v>3416</v>
      </c>
      <c r="G28" s="40">
        <v>20637</v>
      </c>
      <c r="H28" s="40">
        <v>915</v>
      </c>
      <c r="I28" s="40">
        <v>9562</v>
      </c>
      <c r="J28" s="40">
        <v>22638</v>
      </c>
      <c r="K28" s="40">
        <v>3168</v>
      </c>
      <c r="L28" s="40">
        <v>5077</v>
      </c>
      <c r="M28" s="40">
        <v>20153</v>
      </c>
      <c r="N28" s="40"/>
      <c r="O28" s="40"/>
      <c r="P28" s="40"/>
      <c r="Q28" s="40"/>
      <c r="R28" s="40">
        <v>946</v>
      </c>
      <c r="S28" s="125"/>
      <c r="T28" s="168">
        <v>1038</v>
      </c>
      <c r="U28" s="41"/>
      <c r="V28" s="58"/>
      <c r="W28" s="58"/>
      <c r="X28" s="58"/>
      <c r="Y28" s="58"/>
      <c r="Z28" s="1"/>
      <c r="AA28" s="1"/>
      <c r="AB28" s="1"/>
      <c r="AC28" s="1"/>
      <c r="AD28" s="1"/>
      <c r="AE28" s="1"/>
    </row>
    <row r="29" spans="1:31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173"/>
      <c r="U29" s="41"/>
      <c r="V29" s="58"/>
      <c r="W29" s="58"/>
      <c r="X29" s="58"/>
      <c r="Y29" s="58"/>
      <c r="Z29" s="1"/>
      <c r="AA29" s="1"/>
      <c r="AB29" s="1"/>
      <c r="AC29" s="1"/>
      <c r="AD29" s="1"/>
      <c r="AE29" s="1"/>
    </row>
    <row r="30" spans="1:31" ht="12.75">
      <c r="A30" s="15" t="s">
        <v>95</v>
      </c>
      <c r="B30" s="23"/>
      <c r="C30" s="32"/>
      <c r="D30" s="51"/>
      <c r="E30" s="32">
        <f t="shared" si="4"/>
        <v>14796.5</v>
      </c>
      <c r="F30" s="40">
        <v>7578.5</v>
      </c>
      <c r="G30" s="40"/>
      <c r="H30" s="40"/>
      <c r="I30" s="40">
        <v>3314</v>
      </c>
      <c r="J30" s="40">
        <v>1572.5</v>
      </c>
      <c r="K30" s="40">
        <v>257</v>
      </c>
      <c r="L30" s="40"/>
      <c r="M30" s="40">
        <v>2074.5</v>
      </c>
      <c r="N30" s="40"/>
      <c r="O30" s="40"/>
      <c r="P30" s="40"/>
      <c r="Q30" s="40"/>
      <c r="R30" s="40"/>
      <c r="S30" s="32"/>
      <c r="T30" s="173"/>
      <c r="U30" s="41"/>
      <c r="V30" s="58"/>
      <c r="W30" s="58"/>
      <c r="X30" s="58"/>
      <c r="Y30" s="58"/>
      <c r="Z30" s="1"/>
      <c r="AA30" s="1"/>
      <c r="AB30" s="1"/>
      <c r="AC30" s="1"/>
      <c r="AD30" s="1"/>
      <c r="AE30" s="1"/>
    </row>
    <row r="31" spans="1:31" ht="12.75">
      <c r="A31" s="15" t="s">
        <v>96</v>
      </c>
      <c r="B31" s="23"/>
      <c r="C31" s="32"/>
      <c r="D31" s="51"/>
      <c r="E31" s="32">
        <f t="shared" si="4"/>
        <v>984613</v>
      </c>
      <c r="F31" s="40">
        <f aca="true" t="shared" si="5" ref="F31:U31">SUM(F32:F35)</f>
        <v>590063</v>
      </c>
      <c r="G31" s="40">
        <f>SUM(G32:G35)</f>
        <v>5100</v>
      </c>
      <c r="H31" s="40">
        <f>SUM(H32:H35)</f>
        <v>4800</v>
      </c>
      <c r="I31" s="40">
        <f t="shared" si="5"/>
        <v>400</v>
      </c>
      <c r="J31" s="40">
        <f t="shared" si="5"/>
        <v>11850</v>
      </c>
      <c r="K31" s="40">
        <f t="shared" si="5"/>
        <v>240000</v>
      </c>
      <c r="L31" s="40">
        <f t="shared" si="5"/>
        <v>0</v>
      </c>
      <c r="M31" s="40">
        <f t="shared" si="5"/>
        <v>132400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40">
        <f t="shared" si="5"/>
        <v>0</v>
      </c>
      <c r="U31" s="56">
        <f t="shared" si="5"/>
        <v>0</v>
      </c>
      <c r="V31" s="59"/>
      <c r="W31" s="59"/>
      <c r="X31" s="59"/>
      <c r="Y31" s="59"/>
      <c r="Z31" s="1"/>
      <c r="AA31" s="1"/>
      <c r="AB31" s="1"/>
      <c r="AC31" s="1"/>
      <c r="AD31" s="1"/>
      <c r="AE31" s="1"/>
    </row>
    <row r="32" spans="1:31" ht="12.75">
      <c r="A32" s="15" t="s">
        <v>97</v>
      </c>
      <c r="B32" s="23"/>
      <c r="C32" s="32"/>
      <c r="D32" s="49"/>
      <c r="E32" s="32">
        <f t="shared" si="4"/>
        <v>349291</v>
      </c>
      <c r="F32" s="40">
        <v>349291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173"/>
      <c r="U32" s="41"/>
      <c r="V32" s="58"/>
      <c r="W32" s="58"/>
      <c r="X32" s="58"/>
      <c r="Y32" s="58"/>
      <c r="Z32" s="1"/>
      <c r="AA32" s="1"/>
      <c r="AB32" s="1"/>
      <c r="AC32" s="1"/>
      <c r="AD32" s="1"/>
      <c r="AE32" s="1"/>
    </row>
    <row r="33" spans="1:31" ht="12.75">
      <c r="A33" s="15" t="s">
        <v>28</v>
      </c>
      <c r="B33" s="23"/>
      <c r="C33" s="32"/>
      <c r="D33" s="49"/>
      <c r="E33" s="32">
        <f t="shared" si="4"/>
        <v>117200</v>
      </c>
      <c r="F33" s="40">
        <v>117200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173"/>
      <c r="U33" s="41"/>
      <c r="V33" s="58"/>
      <c r="W33" s="58"/>
      <c r="X33" s="58"/>
      <c r="Y33" s="58"/>
      <c r="Z33" s="1"/>
      <c r="AA33" s="1"/>
      <c r="AB33" s="1"/>
      <c r="AC33" s="1"/>
      <c r="AD33" s="1"/>
      <c r="AE33" s="1"/>
    </row>
    <row r="34" spans="1:31" ht="12.75">
      <c r="A34" s="15" t="s">
        <v>29</v>
      </c>
      <c r="B34" s="23"/>
      <c r="C34" s="32"/>
      <c r="D34" s="49"/>
      <c r="E34" s="32">
        <f t="shared" si="4"/>
        <v>394550</v>
      </c>
      <c r="F34" s="40"/>
      <c r="G34" s="40">
        <v>5100</v>
      </c>
      <c r="H34" s="40">
        <v>4800</v>
      </c>
      <c r="I34" s="40">
        <v>400</v>
      </c>
      <c r="J34" s="40">
        <v>11850</v>
      </c>
      <c r="K34" s="40">
        <v>240000</v>
      </c>
      <c r="L34" s="40"/>
      <c r="M34" s="40">
        <v>132400</v>
      </c>
      <c r="N34" s="40"/>
      <c r="O34" s="40"/>
      <c r="P34" s="40"/>
      <c r="Q34" s="40"/>
      <c r="R34" s="40"/>
      <c r="S34" s="32"/>
      <c r="T34" s="173"/>
      <c r="U34" s="41"/>
      <c r="V34" s="58"/>
      <c r="W34" s="58"/>
      <c r="X34" s="58"/>
      <c r="Y34" s="58"/>
      <c r="Z34" s="1"/>
      <c r="AA34" s="1"/>
      <c r="AB34" s="1"/>
      <c r="AC34" s="1"/>
      <c r="AD34" s="1"/>
      <c r="AE34" s="1"/>
    </row>
    <row r="35" spans="1:31" ht="12.75">
      <c r="A35" s="15" t="s">
        <v>30</v>
      </c>
      <c r="B35" s="23"/>
      <c r="C35" s="32"/>
      <c r="D35" s="49"/>
      <c r="E35" s="32">
        <f t="shared" si="4"/>
        <v>123572</v>
      </c>
      <c r="F35" s="40">
        <v>123572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173"/>
      <c r="U35" s="41"/>
      <c r="V35" s="58"/>
      <c r="W35" s="58"/>
      <c r="X35" s="58"/>
      <c r="Y35" s="58"/>
      <c r="Z35" s="1"/>
      <c r="AA35" s="1"/>
      <c r="AB35" s="1"/>
      <c r="AC35" s="1"/>
      <c r="AD35" s="1"/>
      <c r="AE35" s="1"/>
    </row>
    <row r="36" spans="1:31" ht="12.75">
      <c r="A36" s="15" t="s">
        <v>98</v>
      </c>
      <c r="B36" s="23"/>
      <c r="C36" s="32"/>
      <c r="D36" s="51"/>
      <c r="E36" s="32">
        <f t="shared" si="4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173"/>
      <c r="U36" s="41"/>
      <c r="V36" s="58"/>
      <c r="W36" s="58"/>
      <c r="X36" s="58"/>
      <c r="Y36" s="58"/>
      <c r="Z36" s="1"/>
      <c r="AA36" s="1"/>
      <c r="AB36" s="1"/>
      <c r="AC36" s="1"/>
      <c r="AD36" s="1"/>
      <c r="AE36" s="1"/>
    </row>
    <row r="37" spans="1:31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173"/>
      <c r="U37" s="41"/>
      <c r="V37" s="58"/>
      <c r="W37" s="58"/>
      <c r="X37" s="58"/>
      <c r="Y37" s="58"/>
      <c r="Z37" s="1"/>
      <c r="AA37" s="1"/>
      <c r="AB37" s="1"/>
      <c r="AC37" s="1"/>
      <c r="AD37" s="1"/>
      <c r="AE37" s="1"/>
    </row>
    <row r="38" spans="1:28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173"/>
      <c r="U38" s="41"/>
      <c r="V38" s="58"/>
      <c r="W38" s="58"/>
      <c r="X38" s="58"/>
      <c r="Y38" s="58"/>
      <c r="Z38" s="1"/>
      <c r="AA38" s="1"/>
      <c r="AB38" s="1"/>
    </row>
    <row r="39" spans="1:28" ht="12.75">
      <c r="A39" s="15" t="s">
        <v>101</v>
      </c>
      <c r="B39" s="23"/>
      <c r="C39" s="32"/>
      <c r="D39" s="51"/>
      <c r="E39" s="32">
        <f t="shared" si="4"/>
        <v>15742</v>
      </c>
      <c r="F39" s="40">
        <v>15742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173"/>
      <c r="U39" s="41"/>
      <c r="V39" s="58"/>
      <c r="W39" s="58"/>
      <c r="X39" s="58"/>
      <c r="Y39" s="58"/>
      <c r="Z39" s="1"/>
      <c r="AA39" s="1"/>
      <c r="AB39" s="1"/>
    </row>
    <row r="40" spans="1:28" ht="12.75">
      <c r="A40" s="19" t="s">
        <v>102</v>
      </c>
      <c r="B40" s="24"/>
      <c r="C40" s="34"/>
      <c r="D40" s="52"/>
      <c r="E40" s="32">
        <f>SUM(F40:Z40)</f>
        <v>68148</v>
      </c>
      <c r="F40" s="42">
        <v>68148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174"/>
      <c r="U40" s="45"/>
      <c r="V40" s="58"/>
      <c r="W40" s="58"/>
      <c r="X40" s="58"/>
      <c r="Y40" s="58"/>
      <c r="Z40" s="1"/>
      <c r="AA40" s="1"/>
      <c r="AB40" s="1"/>
    </row>
    <row r="41" spans="1:28" ht="12.75">
      <c r="A41" s="19" t="s">
        <v>103</v>
      </c>
      <c r="B41" s="24"/>
      <c r="C41" s="34"/>
      <c r="D41" s="52"/>
      <c r="E41" s="32">
        <f>SUM(F41:Z41)</f>
        <v>68148</v>
      </c>
      <c r="F41" s="42">
        <v>68148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174"/>
      <c r="U41" s="45"/>
      <c r="V41" s="58"/>
      <c r="W41" s="58"/>
      <c r="X41" s="58"/>
      <c r="Y41" s="58"/>
      <c r="Z41" s="1"/>
      <c r="AA41" s="1"/>
      <c r="AB41" s="1"/>
    </row>
    <row r="42" spans="1:28" ht="12.75">
      <c r="A42" s="19" t="s">
        <v>104</v>
      </c>
      <c r="B42" s="24"/>
      <c r="C42" s="34"/>
      <c r="D42" s="52"/>
      <c r="E42" s="32">
        <f>SUM(F42:Z42)</f>
        <v>3347</v>
      </c>
      <c r="F42" s="42">
        <v>3347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174"/>
      <c r="U42" s="45"/>
      <c r="V42" s="58"/>
      <c r="W42" s="58"/>
      <c r="X42" s="58"/>
      <c r="Y42" s="58"/>
      <c r="Z42" s="1"/>
      <c r="AA42" s="1"/>
      <c r="AB42" s="1"/>
    </row>
    <row r="43" spans="1:28" ht="13.5" thickBot="1">
      <c r="A43" s="19" t="s">
        <v>105</v>
      </c>
      <c r="B43" s="24"/>
      <c r="C43" s="34"/>
      <c r="D43" s="52"/>
      <c r="E43" s="34">
        <f>SUM(F43:Z43)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174"/>
      <c r="U43" s="45"/>
      <c r="V43" s="58"/>
      <c r="W43" s="58"/>
      <c r="X43" s="58"/>
      <c r="Y43" s="58"/>
      <c r="Z43" s="1"/>
      <c r="AA43" s="1"/>
      <c r="AB43" s="1"/>
    </row>
    <row r="44" spans="1:28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/>
      <c r="T44" s="175"/>
      <c r="U44" s="143"/>
      <c r="V44" s="58"/>
      <c r="W44" s="58"/>
      <c r="X44" s="58"/>
      <c r="Y44" s="58"/>
      <c r="Z44" s="1"/>
      <c r="AA44" s="1"/>
      <c r="AB44" s="1"/>
    </row>
    <row r="45" spans="1:28" ht="13.5" thickBot="1">
      <c r="A45" s="16" t="s">
        <v>106</v>
      </c>
      <c r="B45" s="26"/>
      <c r="C45" s="36"/>
      <c r="D45" s="54"/>
      <c r="E45" s="30">
        <f aca="true" t="shared" si="6" ref="E45:U45">SUM(E15:E31,E37:E39,E42:E43)</f>
        <v>1997629.07</v>
      </c>
      <c r="F45" s="30">
        <f t="shared" si="6"/>
        <v>1506690.57</v>
      </c>
      <c r="G45" s="30">
        <f>SUM(G15:G31,G37:G39,G42:G43)</f>
        <v>25737</v>
      </c>
      <c r="H45" s="30">
        <f>SUM(H15:H31,H37:H39,H42:H43)</f>
        <v>5715</v>
      </c>
      <c r="I45" s="30">
        <f t="shared" si="6"/>
        <v>13276</v>
      </c>
      <c r="J45" s="30">
        <f t="shared" si="6"/>
        <v>36060.5</v>
      </c>
      <c r="K45" s="30">
        <f t="shared" si="6"/>
        <v>243640</v>
      </c>
      <c r="L45" s="30">
        <f t="shared" si="6"/>
        <v>5077</v>
      </c>
      <c r="M45" s="30">
        <f t="shared" si="6"/>
        <v>154627.5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946</v>
      </c>
      <c r="S45" s="30">
        <f t="shared" si="6"/>
        <v>0</v>
      </c>
      <c r="T45" s="30">
        <f t="shared" si="6"/>
        <v>1038</v>
      </c>
      <c r="U45" s="37">
        <f t="shared" si="6"/>
        <v>4821.5</v>
      </c>
      <c r="V45" s="58"/>
      <c r="W45" s="58"/>
      <c r="X45" s="58"/>
      <c r="Y45" s="58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1. - 4. Q 2008 za SLK Bratislava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0" width="9.75390625" style="0" customWidth="1"/>
    <col min="21" max="23" width="8.75390625" style="0" customWidth="1"/>
    <col min="24" max="24" width="9.75390625" style="0" customWidth="1"/>
  </cols>
  <sheetData>
    <row r="1" spans="1:24" ht="13.5" thickBot="1">
      <c r="A1" s="86" t="s">
        <v>56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85"/>
      <c r="U1" s="88"/>
      <c r="V1" s="88"/>
      <c r="W1" s="88"/>
      <c r="X1" s="88"/>
    </row>
    <row r="2" spans="1:30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4" t="s">
        <v>42</v>
      </c>
      <c r="U2" s="57"/>
      <c r="V2" s="57"/>
      <c r="W2" s="57"/>
      <c r="X2" s="57"/>
      <c r="Y2" s="1"/>
      <c r="Z2" s="1"/>
      <c r="AA2" s="1"/>
      <c r="AB2" s="1"/>
      <c r="AC2" s="1"/>
      <c r="AD2" s="1"/>
    </row>
    <row r="3" spans="1:30" ht="13.5" thickBot="1">
      <c r="A3" s="83"/>
      <c r="B3" s="68"/>
      <c r="C3" s="12"/>
      <c r="D3" s="70"/>
      <c r="E3" s="68" t="s">
        <v>57</v>
      </c>
      <c r="F3" s="96">
        <v>300000</v>
      </c>
      <c r="G3" s="96">
        <v>300010</v>
      </c>
      <c r="H3" s="96">
        <v>300011</v>
      </c>
      <c r="I3" s="71">
        <v>300012</v>
      </c>
      <c r="J3" s="71">
        <v>300020</v>
      </c>
      <c r="K3" s="71">
        <v>300030</v>
      </c>
      <c r="L3" s="71">
        <v>300040</v>
      </c>
      <c r="M3" s="71">
        <v>300050</v>
      </c>
      <c r="N3" s="71">
        <v>300060</v>
      </c>
      <c r="O3" s="71">
        <v>300070</v>
      </c>
      <c r="P3" s="71">
        <v>300080</v>
      </c>
      <c r="Q3" s="71">
        <v>300081</v>
      </c>
      <c r="R3" s="71">
        <v>300082</v>
      </c>
      <c r="S3" s="71">
        <v>300090</v>
      </c>
      <c r="T3" s="82">
        <v>300940</v>
      </c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10">
        <v>16</v>
      </c>
      <c r="U4" s="29"/>
      <c r="V4" s="29"/>
      <c r="W4" s="29"/>
      <c r="X4" s="29"/>
      <c r="Y4" s="1"/>
      <c r="Z4" s="1"/>
      <c r="AA4" s="1"/>
      <c r="AB4" s="1"/>
      <c r="AC4" s="1"/>
      <c r="AD4" s="1"/>
    </row>
    <row r="5" spans="1:30" ht="13.5" thickBot="1">
      <c r="A5" s="16" t="s">
        <v>15</v>
      </c>
      <c r="B5" s="17"/>
      <c r="C5" s="30"/>
      <c r="D5" s="65"/>
      <c r="E5" s="30">
        <f aca="true" t="shared" si="0" ref="E5:T5">SUM(E6:E12)</f>
        <v>1763399.86</v>
      </c>
      <c r="F5" s="30">
        <f t="shared" si="0"/>
        <v>1763399.86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7">
        <f t="shared" si="0"/>
        <v>0</v>
      </c>
      <c r="U5" s="58"/>
      <c r="V5" s="58"/>
      <c r="W5" s="58"/>
      <c r="X5" s="58"/>
      <c r="Y5" s="1"/>
      <c r="Z5" s="1"/>
      <c r="AA5" s="1"/>
      <c r="AB5" s="1"/>
      <c r="AC5" s="1"/>
      <c r="AD5" s="1"/>
    </row>
    <row r="6" spans="1:30" ht="12.75">
      <c r="A6" s="18" t="s">
        <v>115</v>
      </c>
      <c r="B6" s="22"/>
      <c r="C6" s="31"/>
      <c r="D6" s="66"/>
      <c r="E6" s="31">
        <f aca="true" t="shared" si="1" ref="E6:E12">SUM(F6:T6)</f>
        <v>1378510</v>
      </c>
      <c r="F6" s="38">
        <v>1378510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39"/>
      <c r="U6" s="58"/>
      <c r="V6" s="58"/>
      <c r="W6" s="58"/>
      <c r="X6" s="58"/>
      <c r="Y6" s="1"/>
      <c r="Z6" s="1"/>
      <c r="AA6" s="1"/>
      <c r="AB6" s="1"/>
      <c r="AC6" s="1"/>
      <c r="AD6" s="1"/>
    </row>
    <row r="7" spans="1:30" ht="12.75">
      <c r="A7" s="18" t="s">
        <v>118</v>
      </c>
      <c r="B7" s="22"/>
      <c r="C7" s="31"/>
      <c r="D7" s="66"/>
      <c r="E7" s="32">
        <f t="shared" si="1"/>
        <v>274245</v>
      </c>
      <c r="F7" s="38">
        <v>274245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39"/>
      <c r="U7" s="58"/>
      <c r="V7" s="58"/>
      <c r="W7" s="58"/>
      <c r="X7" s="58"/>
      <c r="Y7" s="1"/>
      <c r="Z7" s="1"/>
      <c r="AA7" s="1"/>
      <c r="AB7" s="1"/>
      <c r="AC7" s="1"/>
      <c r="AD7" s="1"/>
    </row>
    <row r="8" spans="1:30" ht="12.75">
      <c r="A8" s="15" t="s">
        <v>116</v>
      </c>
      <c r="B8" s="23"/>
      <c r="C8" s="32"/>
      <c r="D8" s="49"/>
      <c r="E8" s="32">
        <f t="shared" si="1"/>
        <v>109000</v>
      </c>
      <c r="F8" s="40">
        <v>109000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41"/>
      <c r="U8" s="58"/>
      <c r="V8" s="58"/>
      <c r="W8" s="58"/>
      <c r="X8" s="58"/>
      <c r="Y8" s="1"/>
      <c r="Z8" s="1"/>
      <c r="AA8" s="1"/>
      <c r="AB8" s="1"/>
      <c r="AC8" s="1"/>
      <c r="AD8" s="1"/>
    </row>
    <row r="9" spans="1:30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41"/>
      <c r="U9" s="58"/>
      <c r="V9" s="58"/>
      <c r="W9" s="58"/>
      <c r="X9" s="58"/>
      <c r="Y9" s="1"/>
      <c r="Z9" s="1"/>
      <c r="AA9" s="1"/>
      <c r="AB9" s="1"/>
      <c r="AC9" s="1"/>
      <c r="AD9" s="1"/>
    </row>
    <row r="10" spans="1:30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41"/>
      <c r="U10" s="58"/>
      <c r="V10" s="58"/>
      <c r="W10" s="58"/>
      <c r="X10" s="58"/>
      <c r="Y10" s="1"/>
      <c r="Z10" s="1"/>
      <c r="AA10" s="1"/>
      <c r="AB10" s="1"/>
      <c r="AC10" s="1"/>
      <c r="AD10" s="1"/>
    </row>
    <row r="11" spans="1:30" ht="12.75">
      <c r="A11" s="15" t="s">
        <v>84</v>
      </c>
      <c r="B11" s="23"/>
      <c r="C11" s="32"/>
      <c r="D11" s="49"/>
      <c r="E11" s="32">
        <f t="shared" si="1"/>
        <v>1644.86</v>
      </c>
      <c r="F11" s="40">
        <v>1644.86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41"/>
      <c r="U11" s="58"/>
      <c r="V11" s="58"/>
      <c r="W11" s="58"/>
      <c r="X11" s="58"/>
      <c r="Y11" s="1"/>
      <c r="Z11" s="1"/>
      <c r="AA11" s="1"/>
      <c r="AB11" s="1"/>
      <c r="AC11" s="1"/>
      <c r="AD11" s="1"/>
    </row>
    <row r="12" spans="1:30" ht="13.5" thickBot="1">
      <c r="A12" s="19" t="s">
        <v>89</v>
      </c>
      <c r="B12" s="24"/>
      <c r="C12" s="34"/>
      <c r="D12" s="76"/>
      <c r="E12" s="34">
        <f t="shared" si="1"/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45"/>
      <c r="U12" s="58"/>
      <c r="V12" s="58"/>
      <c r="W12" s="58"/>
      <c r="X12" s="58"/>
      <c r="Y12" s="1"/>
      <c r="Z12" s="1"/>
      <c r="AA12" s="1"/>
      <c r="AB12" s="1"/>
      <c r="AC12" s="1"/>
      <c r="AD12" s="1"/>
    </row>
    <row r="13" spans="1:30" ht="13.5" thickBot="1">
      <c r="A13" s="20"/>
      <c r="B13" s="21"/>
      <c r="C13" s="33"/>
      <c r="D13" s="21"/>
      <c r="E13" s="33">
        <f aca="true" t="shared" si="2" ref="E13:T13">E5-E14</f>
        <v>193408.42999999993</v>
      </c>
      <c r="F13" s="33">
        <f t="shared" si="2"/>
        <v>667298.4300000002</v>
      </c>
      <c r="G13" s="33">
        <f>G5-G14</f>
        <v>-19153.5</v>
      </c>
      <c r="H13" s="33">
        <f>H5-H14</f>
        <v>-6053</v>
      </c>
      <c r="I13" s="33">
        <f t="shared" si="2"/>
        <v>-23221</v>
      </c>
      <c r="J13" s="33">
        <f t="shared" si="2"/>
        <v>-28336.25</v>
      </c>
      <c r="K13" s="33">
        <f t="shared" si="2"/>
        <v>-254082</v>
      </c>
      <c r="L13" s="33">
        <f t="shared" si="2"/>
        <v>-18914.25</v>
      </c>
      <c r="M13" s="33">
        <f t="shared" si="2"/>
        <v>-124130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43">
        <f t="shared" si="2"/>
        <v>0</v>
      </c>
      <c r="U13" s="60"/>
      <c r="V13" s="60"/>
      <c r="W13" s="60"/>
      <c r="X13" s="60"/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>SUM(E15:E31,E36:E43)</f>
        <v>1569991.4300000002</v>
      </c>
      <c r="F14" s="30">
        <f>SUM(F15:F31,F36:F43)</f>
        <v>1096101.43</v>
      </c>
      <c r="G14" s="30">
        <f>SUM(G15:G31,G36:G43)</f>
        <v>19153.5</v>
      </c>
      <c r="H14" s="30">
        <f>SUM(H15:H31,H36:H43)</f>
        <v>6053</v>
      </c>
      <c r="I14" s="30">
        <f aca="true" t="shared" si="3" ref="I14:T14">SUM(I15:I31,I36:I43)</f>
        <v>23221</v>
      </c>
      <c r="J14" s="30">
        <f t="shared" si="3"/>
        <v>28336.25</v>
      </c>
      <c r="K14" s="30">
        <f t="shared" si="3"/>
        <v>254082</v>
      </c>
      <c r="L14" s="30">
        <f t="shared" si="3"/>
        <v>18914.25</v>
      </c>
      <c r="M14" s="30">
        <f t="shared" si="3"/>
        <v>124130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7">
        <f t="shared" si="3"/>
        <v>0</v>
      </c>
      <c r="U14" s="58"/>
      <c r="V14" s="58"/>
      <c r="W14" s="58"/>
      <c r="X14" s="58"/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2"/>
      <c r="C15" s="31"/>
      <c r="D15" s="48"/>
      <c r="E15" s="31">
        <f aca="true" t="shared" si="4" ref="E15:E39">SUM(F15:T15)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9"/>
      <c r="U15" s="58"/>
      <c r="V15" s="58"/>
      <c r="W15" s="58"/>
      <c r="X15" s="58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 t="shared" si="4"/>
        <v>29222.7</v>
      </c>
      <c r="F16" s="40">
        <v>28026.2</v>
      </c>
      <c r="G16" s="40"/>
      <c r="H16" s="40">
        <v>1196.5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41"/>
      <c r="U16" s="58"/>
      <c r="V16" s="58"/>
      <c r="W16" s="58"/>
      <c r="X16" s="58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t="shared" si="4"/>
        <v>6873.5</v>
      </c>
      <c r="F17" s="40">
        <v>6873.5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41"/>
      <c r="U17" s="58"/>
      <c r="V17" s="58"/>
      <c r="W17" s="58"/>
      <c r="X17" s="58"/>
      <c r="Y17" s="1"/>
      <c r="Z17" s="1"/>
      <c r="AA17" s="1"/>
      <c r="AB17" s="1"/>
      <c r="AC17" s="1"/>
      <c r="AD17" s="1"/>
    </row>
    <row r="18" spans="1:30" ht="12.75">
      <c r="A18" s="15" t="s">
        <v>31</v>
      </c>
      <c r="B18" s="23"/>
      <c r="C18" s="32"/>
      <c r="D18" s="51"/>
      <c r="E18" s="32">
        <f t="shared" si="4"/>
        <v>7378</v>
      </c>
      <c r="F18" s="40">
        <v>7378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41"/>
      <c r="U18" s="58"/>
      <c r="V18" s="58"/>
      <c r="W18" s="58"/>
      <c r="X18" s="58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84071.5</v>
      </c>
      <c r="F19" s="40">
        <v>58171.5</v>
      </c>
      <c r="G19" s="40"/>
      <c r="H19" s="40"/>
      <c r="I19" s="40"/>
      <c r="J19" s="40">
        <v>12200</v>
      </c>
      <c r="K19" s="40">
        <v>11300</v>
      </c>
      <c r="L19" s="40">
        <v>900</v>
      </c>
      <c r="M19" s="40">
        <v>1500</v>
      </c>
      <c r="N19" s="40"/>
      <c r="O19" s="40"/>
      <c r="P19" s="40"/>
      <c r="Q19" s="40"/>
      <c r="R19" s="40"/>
      <c r="S19" s="32"/>
      <c r="T19" s="41"/>
      <c r="U19" s="58"/>
      <c r="V19" s="58"/>
      <c r="W19" s="58"/>
      <c r="X19" s="58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37361</v>
      </c>
      <c r="F20" s="40">
        <v>34106</v>
      </c>
      <c r="G20" s="40"/>
      <c r="H20" s="40">
        <v>3237</v>
      </c>
      <c r="I20" s="40">
        <v>18</v>
      </c>
      <c r="J20" s="40"/>
      <c r="K20" s="40"/>
      <c r="L20" s="40"/>
      <c r="M20" s="40"/>
      <c r="N20" s="40"/>
      <c r="O20" s="40"/>
      <c r="P20" s="40"/>
      <c r="Q20" s="40"/>
      <c r="R20" s="40"/>
      <c r="S20" s="32"/>
      <c r="T20" s="41"/>
      <c r="U20" s="58"/>
      <c r="V20" s="58"/>
      <c r="W20" s="58"/>
      <c r="X20" s="58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41"/>
      <c r="U21" s="58"/>
      <c r="V21" s="58"/>
      <c r="W21" s="58"/>
      <c r="X21" s="58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41"/>
      <c r="U22" s="58"/>
      <c r="V22" s="58"/>
      <c r="W22" s="58"/>
      <c r="X22" s="58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41"/>
      <c r="U23" s="58"/>
      <c r="V23" s="58"/>
      <c r="W23" s="58"/>
      <c r="X23" s="58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5829.5</v>
      </c>
      <c r="F24" s="40">
        <v>5829.5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2"/>
      <c r="T24" s="41"/>
      <c r="U24" s="58"/>
      <c r="V24" s="58"/>
      <c r="W24" s="58"/>
      <c r="X24" s="58"/>
      <c r="Y24" s="1"/>
      <c r="Z24" s="1"/>
      <c r="AA24" s="1"/>
      <c r="AB24" s="1"/>
      <c r="AC24" s="1"/>
      <c r="AD24" s="1"/>
    </row>
    <row r="25" spans="1:30" ht="12.75">
      <c r="A25" s="15" t="s">
        <v>90</v>
      </c>
      <c r="B25" s="23"/>
      <c r="C25" s="32"/>
      <c r="D25" s="51"/>
      <c r="E25" s="32">
        <f t="shared" si="4"/>
        <v>61302.15</v>
      </c>
      <c r="F25" s="40">
        <v>60702.15</v>
      </c>
      <c r="G25" s="40"/>
      <c r="H25" s="40">
        <v>300</v>
      </c>
      <c r="I25" s="40"/>
      <c r="J25" s="40">
        <v>300</v>
      </c>
      <c r="K25" s="40"/>
      <c r="L25" s="40"/>
      <c r="M25" s="40"/>
      <c r="N25" s="40"/>
      <c r="O25" s="40"/>
      <c r="P25" s="40"/>
      <c r="Q25" s="40"/>
      <c r="R25" s="40"/>
      <c r="S25" s="32"/>
      <c r="T25" s="41"/>
      <c r="U25" s="58"/>
      <c r="V25" s="58"/>
      <c r="W25" s="58"/>
      <c r="X25" s="58"/>
      <c r="Y25" s="1"/>
      <c r="Z25" s="1"/>
      <c r="AA25" s="1"/>
      <c r="AB25" s="1"/>
      <c r="AC25" s="1"/>
      <c r="AD25" s="1"/>
    </row>
    <row r="26" spans="1:30" ht="12.75">
      <c r="A26" s="15" t="s">
        <v>91</v>
      </c>
      <c r="B26" s="23"/>
      <c r="C26" s="32"/>
      <c r="D26" s="51"/>
      <c r="E26" s="32">
        <f t="shared" si="4"/>
        <v>250062</v>
      </c>
      <c r="F26" s="40">
        <v>250062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41"/>
      <c r="U26" s="58"/>
      <c r="V26" s="58"/>
      <c r="W26" s="58"/>
      <c r="X26" s="58"/>
      <c r="Y26" s="1"/>
      <c r="Z26" s="1"/>
      <c r="AA26" s="1"/>
      <c r="AB26" s="1"/>
      <c r="AC26" s="1"/>
      <c r="AD26" s="1"/>
    </row>
    <row r="27" spans="1:30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41"/>
      <c r="U27" s="58"/>
      <c r="V27" s="58"/>
      <c r="W27" s="58"/>
      <c r="X27" s="58"/>
      <c r="Y27" s="1"/>
      <c r="Z27" s="1"/>
      <c r="AA27" s="1"/>
      <c r="AB27" s="1"/>
      <c r="AC27" s="1"/>
      <c r="AD27" s="1"/>
    </row>
    <row r="28" spans="1:30" ht="12.75">
      <c r="A28" s="15" t="s">
        <v>93</v>
      </c>
      <c r="B28" s="23"/>
      <c r="C28" s="32"/>
      <c r="D28" s="51"/>
      <c r="E28" s="32">
        <f t="shared" si="4"/>
        <v>72098</v>
      </c>
      <c r="F28" s="40">
        <v>2428</v>
      </c>
      <c r="G28" s="40">
        <v>19153.5</v>
      </c>
      <c r="H28" s="40">
        <v>1153</v>
      </c>
      <c r="I28" s="40">
        <v>13694.5</v>
      </c>
      <c r="J28" s="40">
        <v>14977.75</v>
      </c>
      <c r="K28" s="40">
        <v>2238.5</v>
      </c>
      <c r="L28" s="40">
        <v>16011.25</v>
      </c>
      <c r="M28" s="40">
        <v>2441.5</v>
      </c>
      <c r="N28" s="40"/>
      <c r="O28" s="40"/>
      <c r="P28" s="40"/>
      <c r="Q28" s="40"/>
      <c r="R28" s="40"/>
      <c r="S28" s="125"/>
      <c r="T28" s="41"/>
      <c r="U28" s="58"/>
      <c r="V28" s="58"/>
      <c r="W28" s="58"/>
      <c r="X28" s="58"/>
      <c r="Y28" s="1"/>
      <c r="Z28" s="1"/>
      <c r="AA28" s="1"/>
      <c r="AB28" s="1"/>
      <c r="AC28" s="1"/>
      <c r="AD28" s="1"/>
    </row>
    <row r="29" spans="1:30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41"/>
      <c r="U29" s="58"/>
      <c r="V29" s="58"/>
      <c r="W29" s="58"/>
      <c r="X29" s="58"/>
      <c r="Y29" s="1"/>
      <c r="Z29" s="1"/>
      <c r="AA29" s="1"/>
      <c r="AB29" s="1"/>
      <c r="AC29" s="1"/>
      <c r="AD29" s="1"/>
    </row>
    <row r="30" spans="1:30" ht="12.75">
      <c r="A30" s="15" t="s">
        <v>95</v>
      </c>
      <c r="B30" s="23"/>
      <c r="C30" s="32"/>
      <c r="D30" s="51"/>
      <c r="E30" s="32">
        <f t="shared" si="4"/>
        <v>18391.5</v>
      </c>
      <c r="F30" s="40">
        <v>5123</v>
      </c>
      <c r="G30" s="40"/>
      <c r="H30" s="40">
        <v>166.5</v>
      </c>
      <c r="I30" s="40">
        <v>9508.5</v>
      </c>
      <c r="J30" s="40">
        <v>858.5</v>
      </c>
      <c r="K30" s="40">
        <v>543.5</v>
      </c>
      <c r="L30" s="40">
        <v>2003</v>
      </c>
      <c r="M30" s="40">
        <v>188.5</v>
      </c>
      <c r="N30" s="40"/>
      <c r="O30" s="40"/>
      <c r="P30" s="40"/>
      <c r="Q30" s="40"/>
      <c r="R30" s="40"/>
      <c r="S30" s="32"/>
      <c r="T30" s="41"/>
      <c r="U30" s="58"/>
      <c r="V30" s="58"/>
      <c r="W30" s="58"/>
      <c r="X30" s="58"/>
      <c r="Y30" s="1"/>
      <c r="Z30" s="1"/>
      <c r="AA30" s="1"/>
      <c r="AB30" s="1"/>
      <c r="AC30" s="1"/>
      <c r="AD30" s="1"/>
    </row>
    <row r="31" spans="1:30" ht="12.75">
      <c r="A31" s="15" t="s">
        <v>96</v>
      </c>
      <c r="B31" s="23"/>
      <c r="C31" s="32"/>
      <c r="D31" s="51"/>
      <c r="E31" s="32">
        <f t="shared" si="4"/>
        <v>793791</v>
      </c>
      <c r="F31" s="40">
        <f aca="true" t="shared" si="5" ref="F31:T31">SUM(F32:F35)</f>
        <v>433791</v>
      </c>
      <c r="G31" s="40">
        <f>SUM(G32:G35)</f>
        <v>0</v>
      </c>
      <c r="H31" s="40">
        <f>SUM(H32:H35)</f>
        <v>0</v>
      </c>
      <c r="I31" s="40">
        <f t="shared" si="5"/>
        <v>0</v>
      </c>
      <c r="J31" s="40">
        <f t="shared" si="5"/>
        <v>0</v>
      </c>
      <c r="K31" s="40">
        <f t="shared" si="5"/>
        <v>240000</v>
      </c>
      <c r="L31" s="40">
        <f t="shared" si="5"/>
        <v>0</v>
      </c>
      <c r="M31" s="40">
        <f t="shared" si="5"/>
        <v>120000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56">
        <f t="shared" si="5"/>
        <v>0</v>
      </c>
      <c r="U31" s="59"/>
      <c r="V31" s="59"/>
      <c r="W31" s="59"/>
      <c r="X31" s="59"/>
      <c r="Y31" s="1"/>
      <c r="Z31" s="1"/>
      <c r="AA31" s="1"/>
      <c r="AB31" s="1"/>
      <c r="AC31" s="1"/>
      <c r="AD31" s="1"/>
    </row>
    <row r="32" spans="1:30" ht="12.75">
      <c r="A32" s="15" t="s">
        <v>97</v>
      </c>
      <c r="B32" s="23"/>
      <c r="C32" s="32"/>
      <c r="D32" s="49"/>
      <c r="E32" s="32">
        <f t="shared" si="4"/>
        <v>257419</v>
      </c>
      <c r="F32" s="40">
        <v>257419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41"/>
      <c r="U32" s="58"/>
      <c r="V32" s="58"/>
      <c r="W32" s="58"/>
      <c r="X32" s="58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85000</v>
      </c>
      <c r="F33" s="40">
        <v>85000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41"/>
      <c r="U33" s="58"/>
      <c r="V33" s="58"/>
      <c r="W33" s="58"/>
      <c r="X33" s="58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360000</v>
      </c>
      <c r="F34" s="40"/>
      <c r="G34" s="40"/>
      <c r="H34" s="40"/>
      <c r="I34" s="40"/>
      <c r="J34" s="40"/>
      <c r="K34" s="40">
        <v>240000</v>
      </c>
      <c r="L34" s="40"/>
      <c r="M34" s="40">
        <v>120000</v>
      </c>
      <c r="N34" s="40"/>
      <c r="O34" s="40"/>
      <c r="P34" s="40"/>
      <c r="Q34" s="40"/>
      <c r="R34" s="40"/>
      <c r="S34" s="32"/>
      <c r="T34" s="41"/>
      <c r="U34" s="58"/>
      <c r="V34" s="58"/>
      <c r="W34" s="58"/>
      <c r="X34" s="58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91372</v>
      </c>
      <c r="F35" s="40">
        <v>91372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41"/>
      <c r="U35" s="58"/>
      <c r="V35" s="58"/>
      <c r="W35" s="58"/>
      <c r="X35" s="58"/>
      <c r="Y35" s="1"/>
      <c r="Z35" s="1"/>
      <c r="AA35" s="1"/>
      <c r="AB35" s="1"/>
      <c r="AC35" s="1"/>
      <c r="AD35" s="1"/>
    </row>
    <row r="36" spans="1:30" ht="12.75">
      <c r="A36" s="15" t="s">
        <v>98</v>
      </c>
      <c r="B36" s="23"/>
      <c r="C36" s="32"/>
      <c r="D36" s="51"/>
      <c r="E36" s="32">
        <f t="shared" si="4"/>
        <v>22074.5</v>
      </c>
      <c r="F36" s="40">
        <v>22074.5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41"/>
      <c r="U36" s="58"/>
      <c r="V36" s="58"/>
      <c r="W36" s="58"/>
      <c r="X36" s="58"/>
      <c r="Y36" s="1"/>
      <c r="Z36" s="1"/>
      <c r="AA36" s="1"/>
      <c r="AB36" s="1"/>
      <c r="AC36" s="1"/>
      <c r="AD36" s="1"/>
    </row>
    <row r="37" spans="1:30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41"/>
      <c r="U37" s="58"/>
      <c r="V37" s="58"/>
      <c r="W37" s="58"/>
      <c r="X37" s="58"/>
      <c r="Y37" s="1"/>
      <c r="Z37" s="1"/>
      <c r="AA37" s="1"/>
      <c r="AB37" s="1"/>
      <c r="AC37" s="1"/>
      <c r="AD37" s="1"/>
    </row>
    <row r="38" spans="1:27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41"/>
      <c r="U38" s="58"/>
      <c r="V38" s="58"/>
      <c r="W38" s="58"/>
      <c r="X38" s="58"/>
      <c r="Y38" s="1"/>
      <c r="Z38" s="1"/>
      <c r="AA38" s="1"/>
    </row>
    <row r="39" spans="1:27" ht="12.75">
      <c r="A39" s="15" t="s">
        <v>101</v>
      </c>
      <c r="B39" s="23"/>
      <c r="C39" s="32"/>
      <c r="D39" s="51"/>
      <c r="E39" s="32">
        <f t="shared" si="4"/>
        <v>16988.08</v>
      </c>
      <c r="F39" s="40">
        <v>16988.08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41"/>
      <c r="U39" s="58"/>
      <c r="V39" s="58"/>
      <c r="W39" s="58"/>
      <c r="X39" s="58"/>
      <c r="Y39" s="1"/>
      <c r="Z39" s="1"/>
      <c r="AA39" s="1"/>
    </row>
    <row r="40" spans="1:27" ht="12.75">
      <c r="A40" s="19" t="s">
        <v>102</v>
      </c>
      <c r="B40" s="24"/>
      <c r="C40" s="34"/>
      <c r="D40" s="52"/>
      <c r="E40" s="32">
        <f>SUM(F40:Y40)</f>
        <v>79607</v>
      </c>
      <c r="F40" s="42">
        <v>79607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45"/>
      <c r="U40" s="58"/>
      <c r="V40" s="58"/>
      <c r="W40" s="58"/>
      <c r="X40" s="58"/>
      <c r="Y40" s="1"/>
      <c r="Z40" s="1"/>
      <c r="AA40" s="1"/>
    </row>
    <row r="41" spans="1:27" ht="12.75">
      <c r="A41" s="19" t="s">
        <v>103</v>
      </c>
      <c r="B41" s="24"/>
      <c r="C41" s="34"/>
      <c r="D41" s="52"/>
      <c r="E41" s="32">
        <f>SUM(F41:Y41)</f>
        <v>79607</v>
      </c>
      <c r="F41" s="42">
        <v>79607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45"/>
      <c r="U41" s="58"/>
      <c r="V41" s="58"/>
      <c r="W41" s="58"/>
      <c r="X41" s="58"/>
      <c r="Y41" s="1"/>
      <c r="Z41" s="1"/>
      <c r="AA41" s="1"/>
    </row>
    <row r="42" spans="1:27" ht="12.75">
      <c r="A42" s="19" t="s">
        <v>104</v>
      </c>
      <c r="B42" s="24"/>
      <c r="C42" s="34"/>
      <c r="D42" s="52"/>
      <c r="E42" s="32">
        <f>SUM(F42:Y42)</f>
        <v>5334</v>
      </c>
      <c r="F42" s="42">
        <v>5334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45"/>
      <c r="U42" s="58"/>
      <c r="V42" s="58"/>
      <c r="W42" s="58"/>
      <c r="X42" s="58"/>
      <c r="Y42" s="1"/>
      <c r="Z42" s="1"/>
      <c r="AA42" s="1"/>
    </row>
    <row r="43" spans="1:27" ht="13.5" thickBot="1">
      <c r="A43" s="19" t="s">
        <v>105</v>
      </c>
      <c r="B43" s="24"/>
      <c r="C43" s="34"/>
      <c r="D43" s="52"/>
      <c r="E43" s="34">
        <f>SUM(F43:Y43)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45"/>
      <c r="U43" s="58"/>
      <c r="V43" s="58"/>
      <c r="W43" s="58"/>
      <c r="X43" s="58"/>
      <c r="Y43" s="1"/>
      <c r="Z43" s="1"/>
      <c r="AA43" s="1"/>
    </row>
    <row r="44" spans="1:27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/>
      <c r="T44" s="143"/>
      <c r="U44" s="58"/>
      <c r="V44" s="58"/>
      <c r="W44" s="58"/>
      <c r="X44" s="58"/>
      <c r="Y44" s="1"/>
      <c r="Z44" s="1"/>
      <c r="AA44" s="1"/>
    </row>
    <row r="45" spans="1:27" ht="13.5" thickBot="1">
      <c r="A45" s="16" t="s">
        <v>106</v>
      </c>
      <c r="B45" s="26"/>
      <c r="C45" s="36"/>
      <c r="D45" s="54"/>
      <c r="E45" s="30">
        <f aca="true" t="shared" si="6" ref="E45:T45">SUM(E15:E31,E37:E39,E42:E43)</f>
        <v>1388702.9300000002</v>
      </c>
      <c r="F45" s="30">
        <f t="shared" si="6"/>
        <v>914812.9299999999</v>
      </c>
      <c r="G45" s="30">
        <f>SUM(G15:G31,G37:G39,G42:G43)</f>
        <v>19153.5</v>
      </c>
      <c r="H45" s="30">
        <f>SUM(H15:H31,H37:H39,H42:H43)</f>
        <v>6053</v>
      </c>
      <c r="I45" s="30">
        <f t="shared" si="6"/>
        <v>23221</v>
      </c>
      <c r="J45" s="30">
        <f t="shared" si="6"/>
        <v>28336.25</v>
      </c>
      <c r="K45" s="30">
        <f t="shared" si="6"/>
        <v>254082</v>
      </c>
      <c r="L45" s="30">
        <f t="shared" si="6"/>
        <v>18914.25</v>
      </c>
      <c r="M45" s="30">
        <f t="shared" si="6"/>
        <v>124130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7">
        <f t="shared" si="6"/>
        <v>0</v>
      </c>
      <c r="U45" s="58"/>
      <c r="V45" s="58"/>
      <c r="W45" s="58"/>
      <c r="X45" s="58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1. - 4. Q 2008 za SLK Bratislava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0" width="9.75390625" style="0" customWidth="1"/>
    <col min="21" max="23" width="8.75390625" style="0" customWidth="1"/>
    <col min="24" max="24" width="9.75390625" style="0" customWidth="1"/>
  </cols>
  <sheetData>
    <row r="1" spans="1:24" ht="13.5" thickBot="1">
      <c r="A1" s="86" t="s">
        <v>58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85"/>
      <c r="U1" s="88"/>
      <c r="V1" s="88"/>
      <c r="W1" s="88"/>
      <c r="X1" s="88"/>
    </row>
    <row r="2" spans="1:30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4" t="s">
        <v>42</v>
      </c>
      <c r="U2" s="57"/>
      <c r="V2" s="57"/>
      <c r="W2" s="57"/>
      <c r="X2" s="57"/>
      <c r="Y2" s="1"/>
      <c r="Z2" s="1"/>
      <c r="AA2" s="1"/>
      <c r="AB2" s="1"/>
      <c r="AC2" s="1"/>
      <c r="AD2" s="1"/>
    </row>
    <row r="3" spans="1:30" ht="13.5" thickBot="1">
      <c r="A3" s="83"/>
      <c r="B3" s="68"/>
      <c r="C3" s="12"/>
      <c r="D3" s="70"/>
      <c r="E3" s="68" t="s">
        <v>59</v>
      </c>
      <c r="F3" s="96">
        <v>400000</v>
      </c>
      <c r="G3" s="96">
        <v>400010</v>
      </c>
      <c r="H3" s="96">
        <v>400011</v>
      </c>
      <c r="I3" s="71">
        <v>400012</v>
      </c>
      <c r="J3" s="71">
        <v>400020</v>
      </c>
      <c r="K3" s="71">
        <v>400030</v>
      </c>
      <c r="L3" s="71">
        <v>400040</v>
      </c>
      <c r="M3" s="71">
        <v>400050</v>
      </c>
      <c r="N3" s="71">
        <v>400060</v>
      </c>
      <c r="O3" s="71">
        <v>400070</v>
      </c>
      <c r="P3" s="71">
        <v>400080</v>
      </c>
      <c r="Q3" s="71">
        <v>400081</v>
      </c>
      <c r="R3" s="71">
        <v>400082</v>
      </c>
      <c r="S3" s="71">
        <v>400090</v>
      </c>
      <c r="T3" s="82">
        <v>400940</v>
      </c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10">
        <v>16</v>
      </c>
      <c r="U4" s="29"/>
      <c r="V4" s="29"/>
      <c r="W4" s="29"/>
      <c r="X4" s="29"/>
      <c r="Y4" s="1"/>
      <c r="Z4" s="1"/>
      <c r="AA4" s="1"/>
      <c r="AB4" s="1"/>
      <c r="AC4" s="1"/>
      <c r="AD4" s="1"/>
    </row>
    <row r="5" spans="1:30" ht="13.5" thickBot="1">
      <c r="A5" s="16" t="s">
        <v>15</v>
      </c>
      <c r="B5" s="17"/>
      <c r="C5" s="30"/>
      <c r="D5" s="65"/>
      <c r="E5" s="30">
        <f aca="true" t="shared" si="0" ref="E5:T5">SUM(E6:E12)</f>
        <v>2189466.4</v>
      </c>
      <c r="F5" s="30">
        <f t="shared" si="0"/>
        <v>2189466.4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7">
        <f t="shared" si="0"/>
        <v>0</v>
      </c>
      <c r="U5" s="58"/>
      <c r="V5" s="58"/>
      <c r="W5" s="58"/>
      <c r="X5" s="58"/>
      <c r="Y5" s="1"/>
      <c r="Z5" s="1"/>
      <c r="AA5" s="1"/>
      <c r="AB5" s="1"/>
      <c r="AC5" s="1"/>
      <c r="AD5" s="1"/>
    </row>
    <row r="6" spans="1:30" ht="12.75">
      <c r="A6" s="18" t="s">
        <v>115</v>
      </c>
      <c r="B6" s="22"/>
      <c r="C6" s="31"/>
      <c r="D6" s="66"/>
      <c r="E6" s="31">
        <f aca="true" t="shared" si="1" ref="E6:E12">SUM(F6:T6)</f>
        <v>1743108</v>
      </c>
      <c r="F6" s="38">
        <v>1743108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39"/>
      <c r="U6" s="58"/>
      <c r="V6" s="58"/>
      <c r="W6" s="58"/>
      <c r="X6" s="58"/>
      <c r="Y6" s="1"/>
      <c r="Z6" s="1"/>
      <c r="AA6" s="1"/>
      <c r="AB6" s="1"/>
      <c r="AC6" s="1"/>
      <c r="AD6" s="1"/>
    </row>
    <row r="7" spans="1:30" ht="12.75">
      <c r="A7" s="18" t="s">
        <v>118</v>
      </c>
      <c r="B7" s="22"/>
      <c r="C7" s="31"/>
      <c r="D7" s="66"/>
      <c r="E7" s="32">
        <f t="shared" si="1"/>
        <v>327175</v>
      </c>
      <c r="F7" s="38">
        <v>327175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39"/>
      <c r="U7" s="58"/>
      <c r="V7" s="58"/>
      <c r="W7" s="58"/>
      <c r="X7" s="58"/>
      <c r="Y7" s="1"/>
      <c r="Z7" s="1"/>
      <c r="AA7" s="1"/>
      <c r="AB7" s="1"/>
      <c r="AC7" s="1"/>
      <c r="AD7" s="1"/>
    </row>
    <row r="8" spans="1:30" ht="12.75">
      <c r="A8" s="15" t="s">
        <v>116</v>
      </c>
      <c r="B8" s="23"/>
      <c r="C8" s="32"/>
      <c r="D8" s="49"/>
      <c r="E8" s="32">
        <f t="shared" si="1"/>
        <v>108000</v>
      </c>
      <c r="F8" s="40">
        <v>108000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41"/>
      <c r="U8" s="58"/>
      <c r="V8" s="58"/>
      <c r="W8" s="58"/>
      <c r="X8" s="58"/>
      <c r="Y8" s="1"/>
      <c r="Z8" s="1"/>
      <c r="AA8" s="1"/>
      <c r="AB8" s="1"/>
      <c r="AC8" s="1"/>
      <c r="AD8" s="1"/>
    </row>
    <row r="9" spans="1:30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41"/>
      <c r="U9" s="58"/>
      <c r="V9" s="58"/>
      <c r="W9" s="58"/>
      <c r="X9" s="58"/>
      <c r="Y9" s="1"/>
      <c r="Z9" s="1"/>
      <c r="AA9" s="1"/>
      <c r="AB9" s="1"/>
      <c r="AC9" s="1"/>
      <c r="AD9" s="1"/>
    </row>
    <row r="10" spans="1:30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41"/>
      <c r="U10" s="58"/>
      <c r="V10" s="58"/>
      <c r="W10" s="58"/>
      <c r="X10" s="58"/>
      <c r="Y10" s="1"/>
      <c r="Z10" s="1"/>
      <c r="AA10" s="1"/>
      <c r="AB10" s="1"/>
      <c r="AC10" s="1"/>
      <c r="AD10" s="1"/>
    </row>
    <row r="11" spans="1:30" ht="12.75">
      <c r="A11" s="15" t="s">
        <v>84</v>
      </c>
      <c r="B11" s="23"/>
      <c r="C11" s="32"/>
      <c r="D11" s="49"/>
      <c r="E11" s="32">
        <f t="shared" si="1"/>
        <v>9681.8</v>
      </c>
      <c r="F11" s="40">
        <v>9681.8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41"/>
      <c r="U11" s="58"/>
      <c r="V11" s="58"/>
      <c r="W11" s="58"/>
      <c r="X11" s="58"/>
      <c r="Y11" s="1"/>
      <c r="Z11" s="1"/>
      <c r="AA11" s="1"/>
      <c r="AB11" s="1"/>
      <c r="AC11" s="1"/>
      <c r="AD11" s="1"/>
    </row>
    <row r="12" spans="1:30" ht="13.5" thickBot="1">
      <c r="A12" s="19" t="s">
        <v>89</v>
      </c>
      <c r="B12" s="24"/>
      <c r="C12" s="34"/>
      <c r="D12" s="76"/>
      <c r="E12" s="34">
        <f t="shared" si="1"/>
        <v>1501.6</v>
      </c>
      <c r="F12" s="42">
        <v>1501.6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45"/>
      <c r="U12" s="58"/>
      <c r="V12" s="58"/>
      <c r="W12" s="58"/>
      <c r="X12" s="58"/>
      <c r="Y12" s="1"/>
      <c r="Z12" s="1"/>
      <c r="AA12" s="1"/>
      <c r="AB12" s="1"/>
      <c r="AC12" s="1"/>
      <c r="AD12" s="1"/>
    </row>
    <row r="13" spans="1:30" ht="13.5" thickBot="1">
      <c r="A13" s="20"/>
      <c r="B13" s="21"/>
      <c r="C13" s="33"/>
      <c r="D13" s="21"/>
      <c r="E13" s="33">
        <f aca="true" t="shared" si="2" ref="E13:T13">E5-E14</f>
        <v>-487749.3000000003</v>
      </c>
      <c r="F13" s="33">
        <f t="shared" si="2"/>
        <v>-57381.5</v>
      </c>
      <c r="G13" s="33">
        <f>G5-G14</f>
        <v>-25928</v>
      </c>
      <c r="H13" s="33">
        <f>H5-H14</f>
        <v>-15137</v>
      </c>
      <c r="I13" s="33">
        <f t="shared" si="2"/>
        <v>-14275</v>
      </c>
      <c r="J13" s="33">
        <f t="shared" si="2"/>
        <v>-71414.3</v>
      </c>
      <c r="K13" s="33">
        <f t="shared" si="2"/>
        <v>-153400</v>
      </c>
      <c r="L13" s="33">
        <f t="shared" si="2"/>
        <v>-15644.5</v>
      </c>
      <c r="M13" s="33">
        <f t="shared" si="2"/>
        <v>-134569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43">
        <f t="shared" si="2"/>
        <v>0</v>
      </c>
      <c r="U13" s="60"/>
      <c r="V13" s="60"/>
      <c r="W13" s="60"/>
      <c r="X13" s="60"/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>SUM(E15:E31,E36:E43)</f>
        <v>2677215.7</v>
      </c>
      <c r="F14" s="30">
        <f>SUM(F15:F31,F36:F43)</f>
        <v>2246847.9</v>
      </c>
      <c r="G14" s="30">
        <f>SUM(G15:G31,G36:G43)</f>
        <v>25928</v>
      </c>
      <c r="H14" s="30">
        <f>SUM(H15:H31,H36:H43)</f>
        <v>15137</v>
      </c>
      <c r="I14" s="30">
        <f aca="true" t="shared" si="3" ref="I14:T14">SUM(I15:I31,I36:I43)</f>
        <v>14275</v>
      </c>
      <c r="J14" s="30">
        <f t="shared" si="3"/>
        <v>71414.3</v>
      </c>
      <c r="K14" s="30">
        <f t="shared" si="3"/>
        <v>153400</v>
      </c>
      <c r="L14" s="30">
        <f t="shared" si="3"/>
        <v>15644.5</v>
      </c>
      <c r="M14" s="30">
        <f t="shared" si="3"/>
        <v>134569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7">
        <f t="shared" si="3"/>
        <v>0</v>
      </c>
      <c r="U14" s="58"/>
      <c r="V14" s="58"/>
      <c r="W14" s="58"/>
      <c r="X14" s="58"/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2"/>
      <c r="C15" s="31"/>
      <c r="D15" s="48"/>
      <c r="E15" s="31">
        <f aca="true" t="shared" si="4" ref="E15:E39">SUM(F15:T15)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9"/>
      <c r="U15" s="58"/>
      <c r="V15" s="58"/>
      <c r="W15" s="58"/>
      <c r="X15" s="58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 t="shared" si="4"/>
        <v>43416.8</v>
      </c>
      <c r="F16" s="40">
        <v>39916.3</v>
      </c>
      <c r="G16" s="40"/>
      <c r="H16" s="40">
        <v>521</v>
      </c>
      <c r="I16" s="40">
        <v>1061</v>
      </c>
      <c r="J16" s="40">
        <v>1918.5</v>
      </c>
      <c r="K16" s="40"/>
      <c r="L16" s="40"/>
      <c r="M16" s="40"/>
      <c r="N16" s="40"/>
      <c r="O16" s="40"/>
      <c r="P16" s="40"/>
      <c r="Q16" s="40"/>
      <c r="R16" s="40"/>
      <c r="S16" s="32"/>
      <c r="T16" s="41"/>
      <c r="U16" s="58"/>
      <c r="V16" s="58"/>
      <c r="W16" s="58"/>
      <c r="X16" s="58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t="shared" si="4"/>
        <v>4991</v>
      </c>
      <c r="F17" s="40">
        <v>4991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41"/>
      <c r="U17" s="58"/>
      <c r="V17" s="58"/>
      <c r="W17" s="58"/>
      <c r="X17" s="58"/>
      <c r="Y17" s="1"/>
      <c r="Z17" s="1"/>
      <c r="AA17" s="1"/>
      <c r="AB17" s="1"/>
      <c r="AC17" s="1"/>
      <c r="AD17" s="1"/>
    </row>
    <row r="18" spans="1:30" ht="12.75">
      <c r="A18" s="15" t="s">
        <v>31</v>
      </c>
      <c r="B18" s="23"/>
      <c r="C18" s="32"/>
      <c r="D18" s="51"/>
      <c r="E18" s="32">
        <f t="shared" si="4"/>
        <v>28703.5</v>
      </c>
      <c r="F18" s="40">
        <v>28703.5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41"/>
      <c r="U18" s="58"/>
      <c r="V18" s="58"/>
      <c r="W18" s="58"/>
      <c r="X18" s="58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149606</v>
      </c>
      <c r="F19" s="40">
        <v>149606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41"/>
      <c r="U19" s="58"/>
      <c r="V19" s="58"/>
      <c r="W19" s="58"/>
      <c r="X19" s="58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69977</v>
      </c>
      <c r="F20" s="40">
        <v>49628</v>
      </c>
      <c r="G20" s="40"/>
      <c r="H20" s="40">
        <v>12369</v>
      </c>
      <c r="I20" s="40">
        <v>1645</v>
      </c>
      <c r="J20" s="40">
        <v>5820</v>
      </c>
      <c r="K20" s="40"/>
      <c r="L20" s="40"/>
      <c r="M20" s="40">
        <v>515</v>
      </c>
      <c r="N20" s="40"/>
      <c r="O20" s="40"/>
      <c r="P20" s="40"/>
      <c r="Q20" s="40"/>
      <c r="R20" s="40"/>
      <c r="S20" s="32"/>
      <c r="T20" s="41"/>
      <c r="U20" s="58"/>
      <c r="V20" s="58"/>
      <c r="W20" s="58"/>
      <c r="X20" s="58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157080</v>
      </c>
      <c r="F21" s="40">
        <v>157080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41"/>
      <c r="U21" s="58"/>
      <c r="V21" s="58"/>
      <c r="W21" s="58"/>
      <c r="X21" s="58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144683</v>
      </c>
      <c r="F22" s="40">
        <v>144683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41"/>
      <c r="U22" s="58"/>
      <c r="V22" s="58"/>
      <c r="W22" s="58"/>
      <c r="X22" s="58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41"/>
      <c r="U23" s="58"/>
      <c r="V23" s="58"/>
      <c r="W23" s="58"/>
      <c r="X23" s="58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56673</v>
      </c>
      <c r="F24" s="40">
        <v>55029</v>
      </c>
      <c r="G24" s="40"/>
      <c r="H24" s="40">
        <v>1644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25"/>
      <c r="T24" s="41"/>
      <c r="U24" s="58"/>
      <c r="V24" s="58"/>
      <c r="W24" s="58"/>
      <c r="X24" s="58"/>
      <c r="Y24" s="1"/>
      <c r="Z24" s="1"/>
      <c r="AA24" s="1"/>
      <c r="AB24" s="1"/>
      <c r="AC24" s="1"/>
      <c r="AD24" s="1"/>
    </row>
    <row r="25" spans="1:30" ht="12.75">
      <c r="A25" s="15" t="s">
        <v>90</v>
      </c>
      <c r="B25" s="23"/>
      <c r="C25" s="32"/>
      <c r="D25" s="51"/>
      <c r="E25" s="32">
        <f t="shared" si="4"/>
        <v>349902.7</v>
      </c>
      <c r="F25" s="40">
        <v>349902.7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56"/>
      <c r="U25" s="58"/>
      <c r="V25" s="58"/>
      <c r="W25" s="58"/>
      <c r="X25" s="58"/>
      <c r="Y25" s="1"/>
      <c r="Z25" s="1"/>
      <c r="AA25" s="1"/>
      <c r="AB25" s="1"/>
      <c r="AC25" s="1"/>
      <c r="AD25" s="1"/>
    </row>
    <row r="26" spans="1:30" ht="12.75">
      <c r="A26" s="15" t="s">
        <v>91</v>
      </c>
      <c r="B26" s="23"/>
      <c r="C26" s="32"/>
      <c r="D26" s="51"/>
      <c r="E26" s="32">
        <f t="shared" si="4"/>
        <v>317250</v>
      </c>
      <c r="F26" s="40">
        <v>317250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56"/>
      <c r="U26" s="58"/>
      <c r="V26" s="58"/>
      <c r="W26" s="58"/>
      <c r="X26" s="58"/>
      <c r="Y26" s="1"/>
      <c r="Z26" s="1"/>
      <c r="AA26" s="1"/>
      <c r="AB26" s="1"/>
      <c r="AC26" s="1"/>
      <c r="AD26" s="1"/>
    </row>
    <row r="27" spans="1:30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56"/>
      <c r="U27" s="58"/>
      <c r="V27" s="58"/>
      <c r="W27" s="58"/>
      <c r="X27" s="58"/>
      <c r="Y27" s="1"/>
      <c r="Z27" s="1"/>
      <c r="AA27" s="1"/>
      <c r="AB27" s="1"/>
      <c r="AC27" s="1"/>
      <c r="AD27" s="1"/>
    </row>
    <row r="28" spans="1:30" ht="12.75">
      <c r="A28" s="15" t="s">
        <v>93</v>
      </c>
      <c r="B28" s="23"/>
      <c r="C28" s="32"/>
      <c r="D28" s="51"/>
      <c r="E28" s="32">
        <f t="shared" si="4"/>
        <v>100208</v>
      </c>
      <c r="F28" s="40">
        <v>15274</v>
      </c>
      <c r="G28" s="40">
        <v>21928</v>
      </c>
      <c r="H28" s="40"/>
      <c r="I28" s="40">
        <v>7964</v>
      </c>
      <c r="J28" s="40">
        <v>35824</v>
      </c>
      <c r="K28" s="40"/>
      <c r="L28" s="40">
        <v>8839</v>
      </c>
      <c r="M28" s="40">
        <v>10379</v>
      </c>
      <c r="N28" s="40"/>
      <c r="O28" s="40"/>
      <c r="P28" s="40"/>
      <c r="Q28" s="40"/>
      <c r="R28" s="40"/>
      <c r="S28" s="32"/>
      <c r="T28" s="41"/>
      <c r="U28" s="58"/>
      <c r="V28" s="58"/>
      <c r="W28" s="58"/>
      <c r="X28" s="58"/>
      <c r="Y28" s="1"/>
      <c r="Z28" s="1"/>
      <c r="AA28" s="1"/>
      <c r="AB28" s="1"/>
      <c r="AC28" s="1"/>
      <c r="AD28" s="1"/>
    </row>
    <row r="29" spans="1:30" ht="12.75">
      <c r="A29" s="15" t="s">
        <v>94</v>
      </c>
      <c r="B29" s="23"/>
      <c r="C29" s="32"/>
      <c r="D29" s="49"/>
      <c r="E29" s="32">
        <f t="shared" si="4"/>
        <v>120585</v>
      </c>
      <c r="F29" s="40">
        <v>120585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41"/>
      <c r="U29" s="58"/>
      <c r="V29" s="58"/>
      <c r="W29" s="58"/>
      <c r="X29" s="58"/>
      <c r="Y29" s="1"/>
      <c r="Z29" s="1"/>
      <c r="AA29" s="1"/>
      <c r="AB29" s="1"/>
      <c r="AC29" s="1"/>
      <c r="AD29" s="1"/>
    </row>
    <row r="30" spans="1:30" ht="12.75">
      <c r="A30" s="15" t="s">
        <v>95</v>
      </c>
      <c r="B30" s="23"/>
      <c r="C30" s="32"/>
      <c r="D30" s="51"/>
      <c r="E30" s="32">
        <f t="shared" si="4"/>
        <v>17506</v>
      </c>
      <c r="F30" s="40">
        <v>8070.7</v>
      </c>
      <c r="G30" s="40"/>
      <c r="H30" s="40">
        <v>603</v>
      </c>
      <c r="I30" s="40">
        <v>3605</v>
      </c>
      <c r="J30" s="40">
        <v>2346.8</v>
      </c>
      <c r="K30" s="40"/>
      <c r="L30" s="40">
        <v>2805.5</v>
      </c>
      <c r="M30" s="40">
        <v>75</v>
      </c>
      <c r="N30" s="40"/>
      <c r="O30" s="40"/>
      <c r="P30" s="40"/>
      <c r="Q30" s="40"/>
      <c r="R30" s="40"/>
      <c r="S30" s="125"/>
      <c r="T30" s="41"/>
      <c r="U30" s="58"/>
      <c r="V30" s="58"/>
      <c r="W30" s="58"/>
      <c r="X30" s="58"/>
      <c r="Y30" s="1"/>
      <c r="Z30" s="1"/>
      <c r="AA30" s="1"/>
      <c r="AB30" s="1"/>
      <c r="AC30" s="1"/>
      <c r="AD30" s="1"/>
    </row>
    <row r="31" spans="1:30" ht="12.75">
      <c r="A31" s="15" t="s">
        <v>96</v>
      </c>
      <c r="B31" s="23"/>
      <c r="C31" s="32"/>
      <c r="D31" s="51"/>
      <c r="E31" s="32">
        <f t="shared" si="4"/>
        <v>828383</v>
      </c>
      <c r="F31" s="40">
        <f aca="true" t="shared" si="5" ref="F31:T31">SUM(F32:F35)</f>
        <v>528683</v>
      </c>
      <c r="G31" s="40">
        <f>SUM(G32:G35)</f>
        <v>4000</v>
      </c>
      <c r="H31" s="40">
        <f>SUM(H32:H35)</f>
        <v>0</v>
      </c>
      <c r="I31" s="40">
        <f t="shared" si="5"/>
        <v>0</v>
      </c>
      <c r="J31" s="40">
        <f t="shared" si="5"/>
        <v>14700</v>
      </c>
      <c r="K31" s="40">
        <f t="shared" si="5"/>
        <v>153400</v>
      </c>
      <c r="L31" s="40">
        <f t="shared" si="5"/>
        <v>4000</v>
      </c>
      <c r="M31" s="40">
        <f t="shared" si="5"/>
        <v>123600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56">
        <f t="shared" si="5"/>
        <v>0</v>
      </c>
      <c r="U31" s="59"/>
      <c r="V31" s="59"/>
      <c r="W31" s="59"/>
      <c r="X31" s="59"/>
      <c r="Y31" s="1"/>
      <c r="Z31" s="1"/>
      <c r="AA31" s="1"/>
      <c r="AB31" s="1"/>
      <c r="AC31" s="1"/>
      <c r="AD31" s="1"/>
    </row>
    <row r="32" spans="1:30" ht="12.75">
      <c r="A32" s="15" t="s">
        <v>97</v>
      </c>
      <c r="B32" s="23"/>
      <c r="C32" s="32"/>
      <c r="D32" s="49"/>
      <c r="E32" s="32">
        <f t="shared" si="4"/>
        <v>215715</v>
      </c>
      <c r="F32" s="40">
        <v>215715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41"/>
      <c r="U32" s="58"/>
      <c r="V32" s="58"/>
      <c r="W32" s="58"/>
      <c r="X32" s="58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117600</v>
      </c>
      <c r="F33" s="40">
        <v>117600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41"/>
      <c r="U33" s="58"/>
      <c r="V33" s="58"/>
      <c r="W33" s="58"/>
      <c r="X33" s="58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426500</v>
      </c>
      <c r="F34" s="40">
        <v>126800</v>
      </c>
      <c r="G34" s="40">
        <v>4000</v>
      </c>
      <c r="H34" s="40"/>
      <c r="I34" s="40"/>
      <c r="J34" s="40">
        <v>14700</v>
      </c>
      <c r="K34" s="40">
        <v>153400</v>
      </c>
      <c r="L34" s="40">
        <v>4000</v>
      </c>
      <c r="M34" s="40">
        <v>123600</v>
      </c>
      <c r="N34" s="40"/>
      <c r="O34" s="40"/>
      <c r="P34" s="40"/>
      <c r="Q34" s="40"/>
      <c r="R34" s="40"/>
      <c r="S34" s="32"/>
      <c r="T34" s="41"/>
      <c r="U34" s="58"/>
      <c r="V34" s="58"/>
      <c r="W34" s="58"/>
      <c r="X34" s="58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68568</v>
      </c>
      <c r="F35" s="40">
        <v>68568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41"/>
      <c r="U35" s="58"/>
      <c r="V35" s="58"/>
      <c r="W35" s="58"/>
      <c r="X35" s="58"/>
      <c r="Y35" s="1"/>
      <c r="Z35" s="1"/>
      <c r="AA35" s="1"/>
      <c r="AB35" s="1"/>
      <c r="AC35" s="1"/>
      <c r="AD35" s="1"/>
    </row>
    <row r="36" spans="1:30" ht="12.75">
      <c r="A36" s="15" t="s">
        <v>98</v>
      </c>
      <c r="B36" s="23"/>
      <c r="C36" s="32"/>
      <c r="D36" s="51"/>
      <c r="E36" s="32">
        <f t="shared" si="4"/>
        <v>76768</v>
      </c>
      <c r="F36" s="40">
        <v>76768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41"/>
      <c r="U36" s="58"/>
      <c r="V36" s="58"/>
      <c r="W36" s="58"/>
      <c r="X36" s="58"/>
      <c r="Y36" s="1"/>
      <c r="Z36" s="1"/>
      <c r="AA36" s="1"/>
      <c r="AB36" s="1"/>
      <c r="AC36" s="1"/>
      <c r="AD36" s="1"/>
    </row>
    <row r="37" spans="1:30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41"/>
      <c r="U37" s="58"/>
      <c r="V37" s="58"/>
      <c r="W37" s="58"/>
      <c r="X37" s="58"/>
      <c r="Y37" s="1"/>
      <c r="Z37" s="1"/>
      <c r="AA37" s="1"/>
      <c r="AB37" s="1"/>
      <c r="AC37" s="1"/>
      <c r="AD37" s="1"/>
    </row>
    <row r="38" spans="1:27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41"/>
      <c r="U38" s="58"/>
      <c r="V38" s="58"/>
      <c r="W38" s="58"/>
      <c r="X38" s="58"/>
      <c r="Y38" s="1"/>
      <c r="Z38" s="1"/>
      <c r="AA38" s="1"/>
    </row>
    <row r="39" spans="1:27" ht="12.75">
      <c r="A39" s="15" t="s">
        <v>101</v>
      </c>
      <c r="B39" s="23"/>
      <c r="C39" s="32"/>
      <c r="D39" s="51"/>
      <c r="E39" s="32">
        <f t="shared" si="4"/>
        <v>12873.7</v>
      </c>
      <c r="F39" s="40">
        <v>2068.7</v>
      </c>
      <c r="G39" s="40"/>
      <c r="H39" s="40"/>
      <c r="I39" s="40"/>
      <c r="J39" s="40">
        <v>10805</v>
      </c>
      <c r="K39" s="40"/>
      <c r="L39" s="40"/>
      <c r="M39" s="40"/>
      <c r="N39" s="40"/>
      <c r="O39" s="40"/>
      <c r="P39" s="40"/>
      <c r="Q39" s="40"/>
      <c r="R39" s="40"/>
      <c r="S39" s="32"/>
      <c r="T39" s="41"/>
      <c r="U39" s="58"/>
      <c r="V39" s="58"/>
      <c r="W39" s="58"/>
      <c r="X39" s="58"/>
      <c r="Y39" s="1"/>
      <c r="Z39" s="1"/>
      <c r="AA39" s="1"/>
    </row>
    <row r="40" spans="1:27" ht="12.75">
      <c r="A40" s="19" t="s">
        <v>102</v>
      </c>
      <c r="B40" s="24"/>
      <c r="C40" s="34"/>
      <c r="D40" s="52"/>
      <c r="E40" s="32">
        <f>SUM(F40:Y40)</f>
        <v>97686</v>
      </c>
      <c r="F40" s="42">
        <v>97686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45"/>
      <c r="U40" s="58"/>
      <c r="V40" s="58"/>
      <c r="W40" s="58"/>
      <c r="X40" s="58"/>
      <c r="Y40" s="1"/>
      <c r="Z40" s="1"/>
      <c r="AA40" s="1"/>
    </row>
    <row r="41" spans="1:27" ht="12.75">
      <c r="A41" s="19" t="s">
        <v>103</v>
      </c>
      <c r="B41" s="24"/>
      <c r="C41" s="34"/>
      <c r="D41" s="52"/>
      <c r="E41" s="32">
        <f>SUM(F41:Y41)</f>
        <v>97686</v>
      </c>
      <c r="F41" s="42">
        <v>97686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45"/>
      <c r="U41" s="58"/>
      <c r="V41" s="58"/>
      <c r="W41" s="58"/>
      <c r="X41" s="58"/>
      <c r="Y41" s="1"/>
      <c r="Z41" s="1"/>
      <c r="AA41" s="1"/>
    </row>
    <row r="42" spans="1:27" ht="12.75">
      <c r="A42" s="19" t="s">
        <v>104</v>
      </c>
      <c r="B42" s="24"/>
      <c r="C42" s="34"/>
      <c r="D42" s="52"/>
      <c r="E42" s="32">
        <f>SUM(F42:Y42)</f>
        <v>3237</v>
      </c>
      <c r="F42" s="42">
        <v>3237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45"/>
      <c r="U42" s="58"/>
      <c r="V42" s="58"/>
      <c r="W42" s="58"/>
      <c r="X42" s="58"/>
      <c r="Y42" s="1"/>
      <c r="Z42" s="1"/>
      <c r="AA42" s="1"/>
    </row>
    <row r="43" spans="1:27" ht="13.5" thickBot="1">
      <c r="A43" s="19" t="s">
        <v>105</v>
      </c>
      <c r="B43" s="24"/>
      <c r="C43" s="34"/>
      <c r="D43" s="52"/>
      <c r="E43" s="34">
        <f>SUM(F43:Y43)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45"/>
      <c r="U43" s="58"/>
      <c r="V43" s="58"/>
      <c r="W43" s="58"/>
      <c r="X43" s="58"/>
      <c r="Y43" s="1"/>
      <c r="Z43" s="1"/>
      <c r="AA43" s="1"/>
    </row>
    <row r="44" spans="1:27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/>
      <c r="T44" s="143"/>
      <c r="U44" s="58"/>
      <c r="V44" s="58"/>
      <c r="W44" s="58"/>
      <c r="X44" s="58"/>
      <c r="Y44" s="1"/>
      <c r="Z44" s="1"/>
      <c r="AA44" s="1"/>
    </row>
    <row r="45" spans="1:27" ht="13.5" thickBot="1">
      <c r="A45" s="16" t="s">
        <v>106</v>
      </c>
      <c r="B45" s="26"/>
      <c r="C45" s="36"/>
      <c r="D45" s="54"/>
      <c r="E45" s="30">
        <f aca="true" t="shared" si="6" ref="E45:T45">SUM(E15:E31,E37:E39,E42:E43)</f>
        <v>2405075.7</v>
      </c>
      <c r="F45" s="30">
        <f t="shared" si="6"/>
        <v>1974707.9</v>
      </c>
      <c r="G45" s="30">
        <f>SUM(G15:G31,G37:G39,G42:G43)</f>
        <v>25928</v>
      </c>
      <c r="H45" s="30">
        <f>SUM(H15:H31,H37:H39,H42:H43)</f>
        <v>15137</v>
      </c>
      <c r="I45" s="30">
        <f t="shared" si="6"/>
        <v>14275</v>
      </c>
      <c r="J45" s="30">
        <f t="shared" si="6"/>
        <v>71414.3</v>
      </c>
      <c r="K45" s="30">
        <f t="shared" si="6"/>
        <v>153400</v>
      </c>
      <c r="L45" s="30">
        <f t="shared" si="6"/>
        <v>15644.5</v>
      </c>
      <c r="M45" s="30">
        <f t="shared" si="6"/>
        <v>134569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7">
        <f t="shared" si="6"/>
        <v>0</v>
      </c>
      <c r="U45" s="58"/>
      <c r="V45" s="58"/>
      <c r="W45" s="58"/>
      <c r="X45" s="58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1.- 4. Q 2008 za SLK Bratislava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2" width="9.75390625" style="0" customWidth="1"/>
    <col min="23" max="25" width="8.75390625" style="0" customWidth="1"/>
    <col min="26" max="26" width="9.75390625" style="0" customWidth="1"/>
  </cols>
  <sheetData>
    <row r="1" spans="1:26" ht="13.5" thickBot="1">
      <c r="A1" s="86" t="s">
        <v>60</v>
      </c>
      <c r="B1" s="6"/>
      <c r="C1" s="77"/>
      <c r="D1" s="78"/>
      <c r="E1" s="100"/>
      <c r="F1" s="79"/>
      <c r="G1" s="79"/>
      <c r="H1" s="79"/>
      <c r="I1" s="79"/>
      <c r="J1" s="79"/>
      <c r="K1" s="79"/>
      <c r="L1" s="79"/>
      <c r="M1" s="80" t="s">
        <v>9</v>
      </c>
      <c r="N1" s="79"/>
      <c r="O1" s="79"/>
      <c r="P1" s="79"/>
      <c r="Q1" s="79"/>
      <c r="R1" s="79"/>
      <c r="S1" s="79"/>
      <c r="T1" s="79"/>
      <c r="U1" s="79"/>
      <c r="V1" s="85"/>
      <c r="W1" s="88"/>
      <c r="X1" s="88"/>
      <c r="Y1" s="88"/>
      <c r="Z1" s="88"/>
    </row>
    <row r="2" spans="1:32" ht="12.75">
      <c r="A2" s="81"/>
      <c r="B2" s="67"/>
      <c r="C2" s="8"/>
      <c r="D2" s="69"/>
      <c r="E2" s="67" t="s">
        <v>8</v>
      </c>
      <c r="F2" s="95" t="s">
        <v>35</v>
      </c>
      <c r="G2" s="95" t="s">
        <v>114</v>
      </c>
      <c r="H2" s="95" t="s">
        <v>113</v>
      </c>
      <c r="I2" s="68" t="s">
        <v>10</v>
      </c>
      <c r="J2" s="68" t="s">
        <v>50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51</v>
      </c>
      <c r="P2" s="68" t="s">
        <v>52</v>
      </c>
      <c r="Q2" s="68" t="s">
        <v>53</v>
      </c>
      <c r="R2" s="68" t="s">
        <v>41</v>
      </c>
      <c r="S2" s="68" t="s">
        <v>44</v>
      </c>
      <c r="T2" s="87" t="s">
        <v>127</v>
      </c>
      <c r="U2" s="87" t="s">
        <v>127</v>
      </c>
      <c r="V2" s="84" t="s">
        <v>42</v>
      </c>
      <c r="W2" s="57"/>
      <c r="X2" s="57"/>
      <c r="Y2" s="57"/>
      <c r="Z2" s="57"/>
      <c r="AA2" s="1"/>
      <c r="AB2" s="1"/>
      <c r="AC2" s="1"/>
      <c r="AD2" s="1"/>
      <c r="AE2" s="1"/>
      <c r="AF2" s="1"/>
    </row>
    <row r="3" spans="1:32" ht="13.5" thickBot="1">
      <c r="A3" s="83"/>
      <c r="B3" s="68"/>
      <c r="C3" s="12"/>
      <c r="D3" s="70"/>
      <c r="E3" s="68" t="s">
        <v>61</v>
      </c>
      <c r="F3" s="96">
        <v>500000</v>
      </c>
      <c r="G3" s="96">
        <v>500010</v>
      </c>
      <c r="H3" s="96">
        <v>500011</v>
      </c>
      <c r="I3" s="71">
        <v>500012</v>
      </c>
      <c r="J3" s="71">
        <v>500020</v>
      </c>
      <c r="K3" s="71">
        <v>500030</v>
      </c>
      <c r="L3" s="71">
        <v>500040</v>
      </c>
      <c r="M3" s="71">
        <v>500050</v>
      </c>
      <c r="N3" s="71">
        <v>500060</v>
      </c>
      <c r="O3" s="71">
        <v>500070</v>
      </c>
      <c r="P3" s="71">
        <v>500080</v>
      </c>
      <c r="Q3" s="71">
        <v>500081</v>
      </c>
      <c r="R3" s="71">
        <v>500082</v>
      </c>
      <c r="S3" s="71">
        <v>500090</v>
      </c>
      <c r="T3" s="166">
        <v>500112</v>
      </c>
      <c r="U3" s="166">
        <v>500113</v>
      </c>
      <c r="V3" s="82">
        <v>500940</v>
      </c>
      <c r="W3" s="57"/>
      <c r="X3" s="57"/>
      <c r="Y3" s="57"/>
      <c r="Z3" s="57"/>
      <c r="AA3" s="1"/>
      <c r="AB3" s="1"/>
      <c r="AC3" s="1"/>
      <c r="AD3" s="1"/>
      <c r="AE3" s="1"/>
      <c r="AF3" s="1"/>
    </row>
    <row r="4" spans="1:32" ht="13.5" thickBot="1">
      <c r="A4" s="104" t="s">
        <v>5</v>
      </c>
      <c r="B4" s="105"/>
      <c r="C4" s="3"/>
      <c r="D4" s="106"/>
      <c r="E4" s="105" t="s">
        <v>122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08">
        <v>14</v>
      </c>
      <c r="S4" s="109">
        <v>15</v>
      </c>
      <c r="T4" s="167">
        <v>16</v>
      </c>
      <c r="U4" s="167">
        <v>17</v>
      </c>
      <c r="V4" s="110">
        <v>18</v>
      </c>
      <c r="W4" s="29"/>
      <c r="X4" s="29"/>
      <c r="Y4" s="29"/>
      <c r="Z4" s="29"/>
      <c r="AA4" s="1"/>
      <c r="AB4" s="1"/>
      <c r="AC4" s="1"/>
      <c r="AD4" s="1"/>
      <c r="AE4" s="1"/>
      <c r="AF4" s="1"/>
    </row>
    <row r="5" spans="1:32" ht="13.5" thickBot="1">
      <c r="A5" s="16" t="s">
        <v>15</v>
      </c>
      <c r="B5" s="17"/>
      <c r="C5" s="30"/>
      <c r="D5" s="65"/>
      <c r="E5" s="30">
        <f aca="true" t="shared" si="0" ref="E5:V5">SUM(E6:E12)</f>
        <v>2482940.94</v>
      </c>
      <c r="F5" s="30">
        <f t="shared" si="0"/>
        <v>2450940.94</v>
      </c>
      <c r="G5" s="30">
        <f>SUM(G6:G12)</f>
        <v>0</v>
      </c>
      <c r="H5" s="30">
        <f>SUM(H6:H12)</f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>SUM(T6:T12)</f>
        <v>0</v>
      </c>
      <c r="U5" s="30">
        <f>SUM(U6:U12)</f>
        <v>0</v>
      </c>
      <c r="V5" s="37">
        <f t="shared" si="0"/>
        <v>32000</v>
      </c>
      <c r="W5" s="58"/>
      <c r="X5" s="58"/>
      <c r="Y5" s="58"/>
      <c r="Z5" s="58"/>
      <c r="AA5" s="1"/>
      <c r="AB5" s="1"/>
      <c r="AC5" s="1"/>
      <c r="AD5" s="1"/>
      <c r="AE5" s="1"/>
      <c r="AF5" s="1"/>
    </row>
    <row r="6" spans="1:32" ht="12.75">
      <c r="A6" s="18" t="s">
        <v>115</v>
      </c>
      <c r="B6" s="22"/>
      <c r="C6" s="31"/>
      <c r="D6" s="66"/>
      <c r="E6" s="31">
        <f aca="true" t="shared" si="1" ref="E6:E12">SUM(F6:V6)</f>
        <v>1777405</v>
      </c>
      <c r="F6" s="38">
        <v>1777405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1"/>
      <c r="T6" s="31"/>
      <c r="U6" s="31"/>
      <c r="V6" s="39"/>
      <c r="W6" s="58"/>
      <c r="X6" s="58"/>
      <c r="Y6" s="58"/>
      <c r="Z6" s="58"/>
      <c r="AA6" s="1"/>
      <c r="AB6" s="1"/>
      <c r="AC6" s="1"/>
      <c r="AD6" s="1"/>
      <c r="AE6" s="1"/>
      <c r="AF6" s="1"/>
    </row>
    <row r="7" spans="1:32" ht="12.75">
      <c r="A7" s="18" t="s">
        <v>118</v>
      </c>
      <c r="B7" s="22"/>
      <c r="C7" s="31"/>
      <c r="D7" s="66"/>
      <c r="E7" s="32">
        <f t="shared" si="1"/>
        <v>492080</v>
      </c>
      <c r="F7" s="38">
        <v>492080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1"/>
      <c r="T7" s="31"/>
      <c r="U7" s="31"/>
      <c r="V7" s="39"/>
      <c r="W7" s="58"/>
      <c r="X7" s="58"/>
      <c r="Y7" s="58"/>
      <c r="Z7" s="58"/>
      <c r="AA7" s="1"/>
      <c r="AB7" s="1"/>
      <c r="AC7" s="1"/>
      <c r="AD7" s="1"/>
      <c r="AE7" s="1"/>
      <c r="AF7" s="1"/>
    </row>
    <row r="8" spans="1:32" ht="12.75">
      <c r="A8" s="15" t="s">
        <v>116</v>
      </c>
      <c r="B8" s="23"/>
      <c r="C8" s="32"/>
      <c r="D8" s="49"/>
      <c r="E8" s="32">
        <f t="shared" si="1"/>
        <v>115000</v>
      </c>
      <c r="F8" s="40">
        <v>115000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/>
      <c r="T8" s="32"/>
      <c r="U8" s="32"/>
      <c r="V8" s="41"/>
      <c r="W8" s="58"/>
      <c r="X8" s="58"/>
      <c r="Y8" s="58"/>
      <c r="Z8" s="58"/>
      <c r="AA8" s="1"/>
      <c r="AB8" s="1"/>
      <c r="AC8" s="1"/>
      <c r="AD8" s="1"/>
      <c r="AE8" s="1"/>
      <c r="AF8" s="1"/>
    </row>
    <row r="9" spans="1:32" ht="12.75">
      <c r="A9" s="15" t="s">
        <v>85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/>
      <c r="T9" s="32"/>
      <c r="U9" s="32"/>
      <c r="V9" s="41"/>
      <c r="W9" s="58"/>
      <c r="X9" s="58"/>
      <c r="Y9" s="58"/>
      <c r="Z9" s="58"/>
      <c r="AA9" s="1"/>
      <c r="AB9" s="1"/>
      <c r="AC9" s="1"/>
      <c r="AD9" s="1"/>
      <c r="AE9" s="1"/>
      <c r="AF9" s="1"/>
    </row>
    <row r="10" spans="1:32" ht="12.75">
      <c r="A10" s="15" t="s">
        <v>86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32"/>
      <c r="U10" s="32"/>
      <c r="V10" s="129"/>
      <c r="W10" s="58"/>
      <c r="X10" s="58"/>
      <c r="Y10" s="58"/>
      <c r="Z10" s="58"/>
      <c r="AA10" s="1"/>
      <c r="AB10" s="1"/>
      <c r="AC10" s="1"/>
      <c r="AD10" s="1"/>
      <c r="AE10" s="1"/>
      <c r="AF10" s="1"/>
    </row>
    <row r="11" spans="1:32" ht="12.75">
      <c r="A11" s="15" t="s">
        <v>84</v>
      </c>
      <c r="B11" s="23"/>
      <c r="C11" s="32"/>
      <c r="D11" s="49"/>
      <c r="E11" s="32">
        <f t="shared" si="1"/>
        <v>66455.94</v>
      </c>
      <c r="F11" s="40">
        <v>66455.94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2"/>
      <c r="T11" s="32"/>
      <c r="U11" s="32"/>
      <c r="V11" s="41"/>
      <c r="W11" s="58"/>
      <c r="X11" s="58"/>
      <c r="Y11" s="58"/>
      <c r="Z11" s="58"/>
      <c r="AA11" s="1"/>
      <c r="AB11" s="1"/>
      <c r="AC11" s="1"/>
      <c r="AD11" s="1"/>
      <c r="AE11" s="1"/>
      <c r="AF11" s="1"/>
    </row>
    <row r="12" spans="1:32" ht="13.5" thickBot="1">
      <c r="A12" s="19" t="s">
        <v>89</v>
      </c>
      <c r="B12" s="24"/>
      <c r="C12" s="34"/>
      <c r="D12" s="76"/>
      <c r="E12" s="34">
        <f t="shared" si="1"/>
        <v>32000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4"/>
      <c r="T12" s="34"/>
      <c r="U12" s="34"/>
      <c r="V12" s="128">
        <v>32000</v>
      </c>
      <c r="W12" s="58"/>
      <c r="X12" s="58"/>
      <c r="Y12" s="58"/>
      <c r="Z12" s="58"/>
      <c r="AA12" s="1"/>
      <c r="AB12" s="1"/>
      <c r="AC12" s="1"/>
      <c r="AD12" s="1"/>
      <c r="AE12" s="1"/>
      <c r="AF12" s="1"/>
    </row>
    <row r="13" spans="1:32" ht="13.5" thickBot="1">
      <c r="A13" s="20"/>
      <c r="B13" s="21"/>
      <c r="C13" s="33"/>
      <c r="D13" s="21"/>
      <c r="E13" s="33">
        <f aca="true" t="shared" si="2" ref="E13:V13">E5-E14</f>
        <v>-200569.7799999998</v>
      </c>
      <c r="F13" s="33">
        <f t="shared" si="2"/>
        <v>260226.7200000002</v>
      </c>
      <c r="G13" s="33">
        <f>G5-G14</f>
        <v>-22199</v>
      </c>
      <c r="H13" s="33">
        <f>H5-H14</f>
        <v>-90973</v>
      </c>
      <c r="I13" s="33">
        <f t="shared" si="2"/>
        <v>-20932.5</v>
      </c>
      <c r="J13" s="33">
        <f t="shared" si="2"/>
        <v>-43131.75</v>
      </c>
      <c r="K13" s="33">
        <f t="shared" si="2"/>
        <v>-6540</v>
      </c>
      <c r="L13" s="33">
        <f t="shared" si="2"/>
        <v>-8552.25</v>
      </c>
      <c r="M13" s="33">
        <f t="shared" si="2"/>
        <v>-150416.5</v>
      </c>
      <c r="N13" s="33">
        <f t="shared" si="2"/>
        <v>0</v>
      </c>
      <c r="O13" s="33">
        <f t="shared" si="2"/>
        <v>-1358</v>
      </c>
      <c r="P13" s="33">
        <f t="shared" si="2"/>
        <v>0</v>
      </c>
      <c r="Q13" s="33">
        <f t="shared" si="2"/>
        <v>0</v>
      </c>
      <c r="R13" s="33">
        <f t="shared" si="2"/>
        <v>-13749</v>
      </c>
      <c r="S13" s="33">
        <f t="shared" si="2"/>
        <v>-2045.5</v>
      </c>
      <c r="T13" s="33">
        <f>T5-T14</f>
        <v>-21169</v>
      </c>
      <c r="U13" s="33">
        <f>U5-U14</f>
        <v>-6830.5</v>
      </c>
      <c r="V13" s="43">
        <f t="shared" si="2"/>
        <v>-72899.5</v>
      </c>
      <c r="W13" s="60"/>
      <c r="X13" s="60"/>
      <c r="Y13" s="60"/>
      <c r="Z13" s="60"/>
      <c r="AA13" s="1"/>
      <c r="AB13" s="1"/>
      <c r="AC13" s="1"/>
      <c r="AD13" s="1"/>
      <c r="AE13" s="1"/>
      <c r="AF13" s="1"/>
    </row>
    <row r="14" spans="1:32" ht="13.5" thickBot="1">
      <c r="A14" s="16" t="s">
        <v>18</v>
      </c>
      <c r="B14" s="17"/>
      <c r="C14" s="30"/>
      <c r="D14" s="47"/>
      <c r="E14" s="30">
        <f>SUM(E15:E31,E36:E43)</f>
        <v>2683510.7199999997</v>
      </c>
      <c r="F14" s="30">
        <f>SUM(F15:F31,F36:F43)</f>
        <v>2190714.2199999997</v>
      </c>
      <c r="G14" s="30">
        <f>SUM(G15:G31,G36:G43)</f>
        <v>22199</v>
      </c>
      <c r="H14" s="30">
        <f>SUM(H15:H31,H36:H43)</f>
        <v>90973</v>
      </c>
      <c r="I14" s="30">
        <f aca="true" t="shared" si="3" ref="I14:V14">SUM(I15:I31,I36:I43)</f>
        <v>20932.5</v>
      </c>
      <c r="J14" s="30">
        <f t="shared" si="3"/>
        <v>43131.75</v>
      </c>
      <c r="K14" s="30">
        <f t="shared" si="3"/>
        <v>6540</v>
      </c>
      <c r="L14" s="30">
        <f t="shared" si="3"/>
        <v>8552.25</v>
      </c>
      <c r="M14" s="30">
        <f t="shared" si="3"/>
        <v>150416.5</v>
      </c>
      <c r="N14" s="30">
        <f t="shared" si="3"/>
        <v>0</v>
      </c>
      <c r="O14" s="30">
        <f t="shared" si="3"/>
        <v>1358</v>
      </c>
      <c r="P14" s="30">
        <f t="shared" si="3"/>
        <v>0</v>
      </c>
      <c r="Q14" s="30">
        <f t="shared" si="3"/>
        <v>0</v>
      </c>
      <c r="R14" s="30">
        <f t="shared" si="3"/>
        <v>13749</v>
      </c>
      <c r="S14" s="30">
        <f t="shared" si="3"/>
        <v>2045.5</v>
      </c>
      <c r="T14" s="30">
        <f>SUM(T15:T31,T36:T43)</f>
        <v>21169</v>
      </c>
      <c r="U14" s="30">
        <f>SUM(U15:U31,U36:U43)</f>
        <v>6830.5</v>
      </c>
      <c r="V14" s="37">
        <f t="shared" si="3"/>
        <v>104899.5</v>
      </c>
      <c r="W14" s="58"/>
      <c r="X14" s="58"/>
      <c r="Y14" s="58"/>
      <c r="Z14" s="58"/>
      <c r="AA14" s="1"/>
      <c r="AB14" s="1"/>
      <c r="AC14" s="1"/>
      <c r="AD14" s="1"/>
      <c r="AE14" s="1"/>
      <c r="AF14" s="1"/>
    </row>
    <row r="15" spans="1:32" ht="12.75">
      <c r="A15" s="18" t="s">
        <v>19</v>
      </c>
      <c r="B15" s="22"/>
      <c r="C15" s="31"/>
      <c r="D15" s="48"/>
      <c r="E15" s="31">
        <f aca="true" t="shared" si="4" ref="E15:E39">SUM(F15:V15)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1"/>
      <c r="U15" s="31"/>
      <c r="V15" s="159"/>
      <c r="W15" s="58"/>
      <c r="X15" s="58"/>
      <c r="Y15" s="58"/>
      <c r="Z15" s="58"/>
      <c r="AA15" s="1"/>
      <c r="AB15" s="1"/>
      <c r="AC15" s="1"/>
      <c r="AD15" s="1"/>
      <c r="AE15" s="1"/>
      <c r="AF15" s="1"/>
    </row>
    <row r="16" spans="1:32" ht="12.75">
      <c r="A16" s="15" t="s">
        <v>20</v>
      </c>
      <c r="B16" s="23"/>
      <c r="C16" s="32"/>
      <c r="D16" s="51"/>
      <c r="E16" s="32">
        <f t="shared" si="4"/>
        <v>61863</v>
      </c>
      <c r="F16" s="40">
        <v>43032.5</v>
      </c>
      <c r="G16" s="40"/>
      <c r="H16" s="40">
        <v>17711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2"/>
      <c r="T16" s="32"/>
      <c r="U16" s="32"/>
      <c r="V16" s="129">
        <v>1119.5</v>
      </c>
      <c r="W16" s="58"/>
      <c r="X16" s="58"/>
      <c r="Y16" s="58"/>
      <c r="Z16" s="58"/>
      <c r="AA16" s="1"/>
      <c r="AB16" s="1"/>
      <c r="AC16" s="1"/>
      <c r="AD16" s="1"/>
      <c r="AE16" s="1"/>
      <c r="AF16" s="1"/>
    </row>
    <row r="17" spans="1:32" ht="12.75">
      <c r="A17" s="15" t="s">
        <v>21</v>
      </c>
      <c r="B17" s="23"/>
      <c r="C17" s="32"/>
      <c r="D17" s="51"/>
      <c r="E17" s="32">
        <f t="shared" si="4"/>
        <v>171</v>
      </c>
      <c r="F17" s="40">
        <v>171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32"/>
      <c r="U17" s="32"/>
      <c r="V17" s="129"/>
      <c r="W17" s="58"/>
      <c r="X17" s="58"/>
      <c r="Y17" s="58"/>
      <c r="Z17" s="58"/>
      <c r="AA17" s="1"/>
      <c r="AB17" s="1"/>
      <c r="AC17" s="1"/>
      <c r="AD17" s="1"/>
      <c r="AE17" s="1"/>
      <c r="AF17" s="1"/>
    </row>
    <row r="18" spans="1:32" ht="12.75">
      <c r="A18" s="15" t="s">
        <v>31</v>
      </c>
      <c r="B18" s="23"/>
      <c r="C18" s="32"/>
      <c r="D18" s="51"/>
      <c r="E18" s="32">
        <f t="shared" si="4"/>
        <v>2774</v>
      </c>
      <c r="F18" s="40">
        <v>2774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32"/>
      <c r="U18" s="32"/>
      <c r="V18" s="129"/>
      <c r="W18" s="58"/>
      <c r="X18" s="58"/>
      <c r="Y18" s="58"/>
      <c r="Z18" s="58"/>
      <c r="AA18" s="1"/>
      <c r="AB18" s="1"/>
      <c r="AC18" s="1"/>
      <c r="AD18" s="1"/>
      <c r="AE18" s="1"/>
      <c r="AF18" s="1"/>
    </row>
    <row r="19" spans="1:32" ht="12.75">
      <c r="A19" s="15" t="s">
        <v>22</v>
      </c>
      <c r="B19" s="23"/>
      <c r="C19" s="32"/>
      <c r="D19" s="51"/>
      <c r="E19" s="32">
        <f t="shared" si="4"/>
        <v>101196.5</v>
      </c>
      <c r="F19" s="40">
        <v>101196.5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32"/>
      <c r="U19" s="32"/>
      <c r="V19" s="129"/>
      <c r="W19" s="58"/>
      <c r="X19" s="58"/>
      <c r="Y19" s="58"/>
      <c r="Z19" s="58"/>
      <c r="AA19" s="1"/>
      <c r="AB19" s="1"/>
      <c r="AC19" s="1"/>
      <c r="AD19" s="1"/>
      <c r="AE19" s="1"/>
      <c r="AF19" s="1"/>
    </row>
    <row r="20" spans="1:32" ht="12.75">
      <c r="A20" s="15" t="s">
        <v>23</v>
      </c>
      <c r="B20" s="23"/>
      <c r="C20" s="32"/>
      <c r="D20" s="51"/>
      <c r="E20" s="32">
        <f t="shared" si="4"/>
        <v>64665</v>
      </c>
      <c r="F20" s="40">
        <v>50492</v>
      </c>
      <c r="G20" s="40"/>
      <c r="H20" s="40">
        <v>12854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2"/>
      <c r="T20" s="32"/>
      <c r="U20" s="32"/>
      <c r="V20" s="129">
        <v>1319</v>
      </c>
      <c r="W20" s="58"/>
      <c r="X20" s="58"/>
      <c r="Y20" s="58"/>
      <c r="Z20" s="58"/>
      <c r="AA20" s="1"/>
      <c r="AB20" s="1"/>
      <c r="AC20" s="1"/>
      <c r="AD20" s="1"/>
      <c r="AE20" s="1"/>
      <c r="AF20" s="1"/>
    </row>
    <row r="21" spans="1:32" ht="12.75">
      <c r="A21" s="15" t="s">
        <v>24</v>
      </c>
      <c r="B21" s="23"/>
      <c r="C21" s="32"/>
      <c r="D21" s="51"/>
      <c r="E21" s="32">
        <f t="shared" si="4"/>
        <v>266103</v>
      </c>
      <c r="F21" s="40">
        <v>249900</v>
      </c>
      <c r="G21" s="40"/>
      <c r="H21" s="40">
        <v>16203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32"/>
      <c r="U21" s="32"/>
      <c r="V21" s="129"/>
      <c r="W21" s="58"/>
      <c r="X21" s="58"/>
      <c r="Y21" s="58"/>
      <c r="Z21" s="58"/>
      <c r="AA21" s="1"/>
      <c r="AB21" s="1"/>
      <c r="AC21" s="1"/>
      <c r="AD21" s="1"/>
      <c r="AE21" s="1"/>
      <c r="AF21" s="1"/>
    </row>
    <row r="22" spans="1:32" ht="12.75">
      <c r="A22" s="15" t="s">
        <v>25</v>
      </c>
      <c r="B22" s="23"/>
      <c r="C22" s="32"/>
      <c r="D22" s="51"/>
      <c r="E22" s="32">
        <f t="shared" si="4"/>
        <v>72000</v>
      </c>
      <c r="F22" s="40">
        <v>72000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32"/>
      <c r="U22" s="32"/>
      <c r="V22" s="129"/>
      <c r="W22" s="58"/>
      <c r="X22" s="58"/>
      <c r="Y22" s="58"/>
      <c r="Z22" s="58"/>
      <c r="AA22" s="1"/>
      <c r="AB22" s="1"/>
      <c r="AC22" s="1"/>
      <c r="AD22" s="1"/>
      <c r="AE22" s="1"/>
      <c r="AF22" s="1"/>
    </row>
    <row r="23" spans="1:32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32"/>
      <c r="U23" s="32"/>
      <c r="V23" s="129"/>
      <c r="W23" s="58"/>
      <c r="X23" s="58"/>
      <c r="Y23" s="58"/>
      <c r="Z23" s="58"/>
      <c r="AA23" s="1"/>
      <c r="AB23" s="1"/>
      <c r="AC23" s="1"/>
      <c r="AD23" s="1"/>
      <c r="AE23" s="1"/>
      <c r="AF23" s="1"/>
    </row>
    <row r="24" spans="1:32" ht="12.75">
      <c r="A24" s="15" t="s">
        <v>27</v>
      </c>
      <c r="B24" s="23"/>
      <c r="C24" s="32"/>
      <c r="D24" s="51"/>
      <c r="E24" s="32">
        <f t="shared" si="4"/>
        <v>121082.4</v>
      </c>
      <c r="F24" s="40">
        <v>50468.4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2"/>
      <c r="T24" s="32"/>
      <c r="U24" s="32"/>
      <c r="V24" s="129">
        <v>70614</v>
      </c>
      <c r="W24" s="58"/>
      <c r="X24" s="58"/>
      <c r="Y24" s="58"/>
      <c r="Z24" s="58"/>
      <c r="AA24" s="1"/>
      <c r="AB24" s="1"/>
      <c r="AC24" s="1"/>
      <c r="AD24" s="1"/>
      <c r="AE24" s="1"/>
      <c r="AF24" s="1"/>
    </row>
    <row r="25" spans="1:32" ht="12.75">
      <c r="A25" s="15" t="s">
        <v>90</v>
      </c>
      <c r="B25" s="23"/>
      <c r="C25" s="32"/>
      <c r="D25" s="51"/>
      <c r="E25" s="32">
        <f t="shared" si="4"/>
        <v>270601.32</v>
      </c>
      <c r="F25" s="40">
        <v>255601.32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32"/>
      <c r="U25" s="32"/>
      <c r="V25" s="129">
        <v>15000</v>
      </c>
      <c r="W25" s="58"/>
      <c r="X25" s="58"/>
      <c r="Y25" s="58"/>
      <c r="Z25" s="58"/>
      <c r="AA25" s="1"/>
      <c r="AB25" s="1"/>
      <c r="AC25" s="1"/>
      <c r="AD25" s="1"/>
      <c r="AE25" s="1"/>
      <c r="AF25" s="1"/>
    </row>
    <row r="26" spans="1:32" ht="12.75">
      <c r="A26" s="15" t="s">
        <v>91</v>
      </c>
      <c r="B26" s="23"/>
      <c r="C26" s="32"/>
      <c r="D26" s="51"/>
      <c r="E26" s="32">
        <f t="shared" si="4"/>
        <v>320312</v>
      </c>
      <c r="F26" s="40">
        <v>320312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32"/>
      <c r="U26" s="32"/>
      <c r="V26" s="129"/>
      <c r="W26" s="58"/>
      <c r="X26" s="58"/>
      <c r="Y26" s="58"/>
      <c r="Z26" s="58"/>
      <c r="AA26" s="1"/>
      <c r="AB26" s="1"/>
      <c r="AC26" s="1"/>
      <c r="AD26" s="1"/>
      <c r="AE26" s="1"/>
      <c r="AF26" s="1"/>
    </row>
    <row r="27" spans="1:32" ht="12.75">
      <c r="A27" s="15" t="s">
        <v>92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32"/>
      <c r="U27" s="32"/>
      <c r="V27" s="129"/>
      <c r="W27" s="58"/>
      <c r="X27" s="58"/>
      <c r="Y27" s="58"/>
      <c r="Z27" s="58"/>
      <c r="AA27" s="1"/>
      <c r="AB27" s="1"/>
      <c r="AC27" s="1"/>
      <c r="AD27" s="1"/>
      <c r="AE27" s="1"/>
      <c r="AF27" s="1"/>
    </row>
    <row r="28" spans="1:32" ht="12.75">
      <c r="A28" s="15" t="s">
        <v>93</v>
      </c>
      <c r="B28" s="23"/>
      <c r="C28" s="32"/>
      <c r="D28" s="51"/>
      <c r="E28" s="32">
        <f t="shared" si="4"/>
        <v>123578.5</v>
      </c>
      <c r="F28" s="40">
        <v>19697</v>
      </c>
      <c r="G28" s="40">
        <v>11499</v>
      </c>
      <c r="H28" s="40"/>
      <c r="I28" s="40">
        <v>20932.5</v>
      </c>
      <c r="J28" s="40">
        <v>24569</v>
      </c>
      <c r="K28" s="40">
        <v>5840</v>
      </c>
      <c r="L28" s="40">
        <v>5080</v>
      </c>
      <c r="M28" s="40">
        <v>18659</v>
      </c>
      <c r="N28" s="40"/>
      <c r="O28" s="40">
        <v>1358</v>
      </c>
      <c r="P28" s="40"/>
      <c r="Q28" s="40"/>
      <c r="R28" s="40">
        <v>9649</v>
      </c>
      <c r="S28" s="125">
        <v>1145.5</v>
      </c>
      <c r="T28" s="125">
        <v>419</v>
      </c>
      <c r="U28" s="125">
        <v>4730.5</v>
      </c>
      <c r="V28" s="129"/>
      <c r="W28" s="58"/>
      <c r="X28" s="58"/>
      <c r="Y28" s="58"/>
      <c r="Z28" s="58"/>
      <c r="AA28" s="1"/>
      <c r="AB28" s="1"/>
      <c r="AC28" s="1"/>
      <c r="AD28" s="1"/>
      <c r="AE28" s="1"/>
      <c r="AF28" s="1"/>
    </row>
    <row r="29" spans="1:32" ht="12.75">
      <c r="A29" s="15" t="s">
        <v>94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5"/>
      <c r="T29" s="125"/>
      <c r="U29" s="125"/>
      <c r="V29" s="129"/>
      <c r="W29" s="58"/>
      <c r="X29" s="58"/>
      <c r="Y29" s="58"/>
      <c r="Z29" s="58"/>
      <c r="AA29" s="1"/>
      <c r="AB29" s="1"/>
      <c r="AC29" s="1"/>
      <c r="AD29" s="1"/>
      <c r="AE29" s="1"/>
      <c r="AF29" s="1"/>
    </row>
    <row r="30" spans="1:32" ht="12.75">
      <c r="A30" s="15" t="s">
        <v>95</v>
      </c>
      <c r="B30" s="23"/>
      <c r="C30" s="32"/>
      <c r="D30" s="51"/>
      <c r="E30" s="32">
        <f t="shared" si="4"/>
        <v>68316</v>
      </c>
      <c r="F30" s="40">
        <v>1021.5</v>
      </c>
      <c r="G30" s="40"/>
      <c r="H30" s="40">
        <v>44205</v>
      </c>
      <c r="I30" s="40"/>
      <c r="J30" s="40">
        <v>2112.75</v>
      </c>
      <c r="K30" s="40"/>
      <c r="L30" s="40">
        <v>422.25</v>
      </c>
      <c r="M30" s="40">
        <v>3707.5</v>
      </c>
      <c r="N30" s="40"/>
      <c r="O30" s="40"/>
      <c r="P30" s="40"/>
      <c r="Q30" s="40"/>
      <c r="R30" s="40"/>
      <c r="S30" s="125"/>
      <c r="T30" s="125"/>
      <c r="U30" s="125"/>
      <c r="V30" s="129">
        <v>16847</v>
      </c>
      <c r="W30" s="58"/>
      <c r="X30" s="58"/>
      <c r="Y30" s="58"/>
      <c r="Z30" s="58"/>
      <c r="AA30" s="1"/>
      <c r="AB30" s="1"/>
      <c r="AC30" s="1"/>
      <c r="AD30" s="1"/>
      <c r="AE30" s="1"/>
      <c r="AF30" s="1"/>
    </row>
    <row r="31" spans="1:32" ht="12.75">
      <c r="A31" s="15" t="s">
        <v>96</v>
      </c>
      <c r="B31" s="23"/>
      <c r="C31" s="32"/>
      <c r="D31" s="51"/>
      <c r="E31" s="32">
        <f t="shared" si="4"/>
        <v>903375</v>
      </c>
      <c r="F31" s="40">
        <f aca="true" t="shared" si="5" ref="F31:V31">SUM(F32:F35)</f>
        <v>716575</v>
      </c>
      <c r="G31" s="40">
        <f>SUM(G32:G35)</f>
        <v>10700</v>
      </c>
      <c r="H31" s="40">
        <f>SUM(H32:H35)</f>
        <v>0</v>
      </c>
      <c r="I31" s="40">
        <f t="shared" si="5"/>
        <v>0</v>
      </c>
      <c r="J31" s="40">
        <f t="shared" si="5"/>
        <v>16450</v>
      </c>
      <c r="K31" s="40">
        <f t="shared" si="5"/>
        <v>700</v>
      </c>
      <c r="L31" s="40">
        <f t="shared" si="5"/>
        <v>3050</v>
      </c>
      <c r="M31" s="40">
        <f t="shared" si="5"/>
        <v>128050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4100</v>
      </c>
      <c r="S31" s="125">
        <f t="shared" si="5"/>
        <v>900</v>
      </c>
      <c r="T31" s="125">
        <f>SUM(T32:T35)</f>
        <v>20750</v>
      </c>
      <c r="U31" s="125">
        <f>SUM(U32:U35)</f>
        <v>2100</v>
      </c>
      <c r="V31" s="56">
        <f t="shared" si="5"/>
        <v>0</v>
      </c>
      <c r="W31" s="59"/>
      <c r="X31" s="59"/>
      <c r="Y31" s="59"/>
      <c r="Z31" s="59"/>
      <c r="AA31" s="1"/>
      <c r="AB31" s="1"/>
      <c r="AC31" s="1"/>
      <c r="AD31" s="1"/>
      <c r="AE31" s="1"/>
      <c r="AF31" s="1"/>
    </row>
    <row r="32" spans="1:32" ht="12.75">
      <c r="A32" s="15" t="s">
        <v>97</v>
      </c>
      <c r="B32" s="23"/>
      <c r="C32" s="32"/>
      <c r="D32" s="49"/>
      <c r="E32" s="32">
        <f t="shared" si="4"/>
        <v>341665</v>
      </c>
      <c r="F32" s="40">
        <v>341665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25"/>
      <c r="T32" s="125"/>
      <c r="U32" s="125"/>
      <c r="V32" s="41"/>
      <c r="W32" s="58"/>
      <c r="X32" s="58"/>
      <c r="Y32" s="58"/>
      <c r="Z32" s="58"/>
      <c r="AA32" s="1"/>
      <c r="AB32" s="1"/>
      <c r="AC32" s="1"/>
      <c r="AD32" s="1"/>
      <c r="AE32" s="1"/>
      <c r="AF32" s="1"/>
    </row>
    <row r="33" spans="1:32" ht="12.75">
      <c r="A33" s="15" t="s">
        <v>28</v>
      </c>
      <c r="B33" s="23"/>
      <c r="C33" s="32"/>
      <c r="D33" s="49"/>
      <c r="E33" s="32">
        <f t="shared" si="4"/>
        <v>179600</v>
      </c>
      <c r="F33" s="40">
        <v>179600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25"/>
      <c r="T33" s="125"/>
      <c r="U33" s="125"/>
      <c r="V33" s="41"/>
      <c r="W33" s="58"/>
      <c r="X33" s="58"/>
      <c r="Y33" s="58"/>
      <c r="Z33" s="58"/>
      <c r="AA33" s="1"/>
      <c r="AB33" s="1"/>
      <c r="AC33" s="1"/>
      <c r="AD33" s="1"/>
      <c r="AE33" s="1"/>
      <c r="AF33" s="1"/>
    </row>
    <row r="34" spans="1:32" ht="12.75">
      <c r="A34" s="15" t="s">
        <v>29</v>
      </c>
      <c r="B34" s="23"/>
      <c r="C34" s="32"/>
      <c r="D34" s="49"/>
      <c r="E34" s="32">
        <f t="shared" si="4"/>
        <v>260450</v>
      </c>
      <c r="F34" s="40">
        <v>73650</v>
      </c>
      <c r="G34" s="40">
        <v>10700</v>
      </c>
      <c r="H34" s="40"/>
      <c r="I34" s="40"/>
      <c r="J34" s="40">
        <v>16450</v>
      </c>
      <c r="K34" s="40">
        <v>700</v>
      </c>
      <c r="L34" s="40">
        <v>3050</v>
      </c>
      <c r="M34" s="40">
        <v>128050</v>
      </c>
      <c r="N34" s="40"/>
      <c r="O34" s="40"/>
      <c r="P34" s="40"/>
      <c r="Q34" s="40"/>
      <c r="R34" s="40">
        <v>4100</v>
      </c>
      <c r="S34" s="125">
        <v>900</v>
      </c>
      <c r="T34" s="125">
        <v>20750</v>
      </c>
      <c r="U34" s="125">
        <v>2100</v>
      </c>
      <c r="V34" s="129"/>
      <c r="W34" s="58"/>
      <c r="X34" s="58"/>
      <c r="Y34" s="58"/>
      <c r="Z34" s="58"/>
      <c r="AA34" s="1"/>
      <c r="AB34" s="1"/>
      <c r="AC34" s="1"/>
      <c r="AD34" s="1"/>
      <c r="AE34" s="1"/>
      <c r="AF34" s="1"/>
    </row>
    <row r="35" spans="1:32" ht="12.75">
      <c r="A35" s="15" t="s">
        <v>30</v>
      </c>
      <c r="B35" s="23"/>
      <c r="C35" s="32"/>
      <c r="D35" s="49"/>
      <c r="E35" s="32">
        <f t="shared" si="4"/>
        <v>121660</v>
      </c>
      <c r="F35" s="40">
        <v>121660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32"/>
      <c r="U35" s="32"/>
      <c r="V35" s="41"/>
      <c r="W35" s="58"/>
      <c r="X35" s="58"/>
      <c r="Y35" s="58"/>
      <c r="Z35" s="58"/>
      <c r="AA35" s="1"/>
      <c r="AB35" s="1"/>
      <c r="AC35" s="1"/>
      <c r="AD35" s="1"/>
      <c r="AE35" s="1"/>
      <c r="AF35" s="1"/>
    </row>
    <row r="36" spans="1:32" ht="12.75">
      <c r="A36" s="15" t="s">
        <v>98</v>
      </c>
      <c r="B36" s="23"/>
      <c r="C36" s="32"/>
      <c r="D36" s="51"/>
      <c r="E36" s="32">
        <f t="shared" si="4"/>
        <v>59703</v>
      </c>
      <c r="F36" s="40">
        <v>59703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32"/>
      <c r="U36" s="32"/>
      <c r="V36" s="41"/>
      <c r="W36" s="58"/>
      <c r="X36" s="58"/>
      <c r="Y36" s="58"/>
      <c r="Z36" s="58"/>
      <c r="AA36" s="1"/>
      <c r="AB36" s="1"/>
      <c r="AC36" s="1"/>
      <c r="AD36" s="1"/>
      <c r="AE36" s="1"/>
      <c r="AF36" s="1"/>
    </row>
    <row r="37" spans="1:32" ht="12.75">
      <c r="A37" s="15" t="s">
        <v>99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32"/>
      <c r="U37" s="32"/>
      <c r="V37" s="41"/>
      <c r="W37" s="58"/>
      <c r="X37" s="58"/>
      <c r="Y37" s="58"/>
      <c r="Z37" s="58"/>
      <c r="AA37" s="1"/>
      <c r="AB37" s="1"/>
      <c r="AC37" s="1"/>
      <c r="AD37" s="1"/>
      <c r="AE37" s="1"/>
      <c r="AF37" s="1"/>
    </row>
    <row r="38" spans="1:29" ht="12.75">
      <c r="A38" s="15" t="s">
        <v>100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32"/>
      <c r="U38" s="32"/>
      <c r="V38" s="41"/>
      <c r="W38" s="58"/>
      <c r="X38" s="58"/>
      <c r="Y38" s="58"/>
      <c r="Z38" s="58"/>
      <c r="AA38" s="1"/>
      <c r="AB38" s="1"/>
      <c r="AC38" s="1"/>
    </row>
    <row r="39" spans="1:29" ht="12.75">
      <c r="A39" s="15" t="s">
        <v>101</v>
      </c>
      <c r="B39" s="23"/>
      <c r="C39" s="32"/>
      <c r="D39" s="51"/>
      <c r="E39" s="32">
        <f t="shared" si="4"/>
        <v>14638</v>
      </c>
      <c r="F39" s="40">
        <v>14638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2"/>
      <c r="T39" s="32"/>
      <c r="U39" s="32"/>
      <c r="V39" s="41"/>
      <c r="W39" s="58"/>
      <c r="X39" s="58"/>
      <c r="Y39" s="58"/>
      <c r="Z39" s="58"/>
      <c r="AA39" s="1"/>
      <c r="AB39" s="1"/>
      <c r="AC39" s="1"/>
    </row>
    <row r="40" spans="1:29" ht="12.75">
      <c r="A40" s="19" t="s">
        <v>102</v>
      </c>
      <c r="B40" s="24"/>
      <c r="C40" s="34"/>
      <c r="D40" s="52"/>
      <c r="E40" s="32">
        <f>SUM(F40:AA40)</f>
        <v>112795</v>
      </c>
      <c r="F40" s="42">
        <v>112795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34"/>
      <c r="U40" s="34"/>
      <c r="V40" s="45"/>
      <c r="W40" s="58"/>
      <c r="X40" s="58"/>
      <c r="Y40" s="58"/>
      <c r="Z40" s="58"/>
      <c r="AA40" s="1"/>
      <c r="AB40" s="1"/>
      <c r="AC40" s="1"/>
    </row>
    <row r="41" spans="1:29" ht="12.75">
      <c r="A41" s="19" t="s">
        <v>103</v>
      </c>
      <c r="B41" s="24"/>
      <c r="C41" s="34"/>
      <c r="D41" s="52"/>
      <c r="E41" s="32">
        <f>SUM(F41:AA41)</f>
        <v>112795</v>
      </c>
      <c r="F41" s="42">
        <v>112795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34"/>
      <c r="U41" s="34"/>
      <c r="V41" s="45"/>
      <c r="W41" s="58"/>
      <c r="X41" s="58"/>
      <c r="Y41" s="58"/>
      <c r="Z41" s="58"/>
      <c r="AA41" s="1"/>
      <c r="AB41" s="1"/>
      <c r="AC41" s="1"/>
    </row>
    <row r="42" spans="1:29" ht="12.75">
      <c r="A42" s="19" t="s">
        <v>104</v>
      </c>
      <c r="B42" s="24"/>
      <c r="C42" s="34"/>
      <c r="D42" s="52"/>
      <c r="E42" s="32">
        <f>SUM(F42:AA42)</f>
        <v>7542</v>
      </c>
      <c r="F42" s="42">
        <v>7542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4"/>
      <c r="T42" s="34"/>
      <c r="U42" s="34"/>
      <c r="V42" s="45"/>
      <c r="W42" s="58"/>
      <c r="X42" s="58"/>
      <c r="Y42" s="58"/>
      <c r="Z42" s="58"/>
      <c r="AA42" s="1"/>
      <c r="AB42" s="1"/>
      <c r="AC42" s="1"/>
    </row>
    <row r="43" spans="1:29" ht="13.5" thickBot="1">
      <c r="A43" s="19" t="s">
        <v>105</v>
      </c>
      <c r="B43" s="24"/>
      <c r="C43" s="34"/>
      <c r="D43" s="52"/>
      <c r="E43" s="34">
        <f>SUM(F43:AA43)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4"/>
      <c r="T43" s="34"/>
      <c r="U43" s="34"/>
      <c r="V43" s="45"/>
      <c r="W43" s="58"/>
      <c r="X43" s="58"/>
      <c r="Y43" s="58"/>
      <c r="Z43" s="58"/>
      <c r="AA43" s="1"/>
      <c r="AB43" s="1"/>
      <c r="AC43" s="1"/>
    </row>
    <row r="44" spans="1:29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/>
      <c r="T44" s="140"/>
      <c r="U44" s="140"/>
      <c r="V44" s="143"/>
      <c r="W44" s="58"/>
      <c r="X44" s="58"/>
      <c r="Y44" s="58"/>
      <c r="Z44" s="58"/>
      <c r="AA44" s="1"/>
      <c r="AB44" s="1"/>
      <c r="AC44" s="1"/>
    </row>
    <row r="45" spans="1:29" ht="13.5" thickBot="1">
      <c r="A45" s="16" t="s">
        <v>106</v>
      </c>
      <c r="B45" s="26"/>
      <c r="C45" s="36"/>
      <c r="D45" s="54"/>
      <c r="E45" s="30">
        <f aca="true" t="shared" si="6" ref="E45:V45">SUM(E15:E31,E37:E39,E42:E43)</f>
        <v>2398217.7199999997</v>
      </c>
      <c r="F45" s="30">
        <f t="shared" si="6"/>
        <v>1905421.22</v>
      </c>
      <c r="G45" s="30">
        <f>SUM(G15:G31,G37:G39,G42:G43)</f>
        <v>22199</v>
      </c>
      <c r="H45" s="30">
        <f>SUM(H15:H31,H37:H39,H42:H43)</f>
        <v>90973</v>
      </c>
      <c r="I45" s="30">
        <f t="shared" si="6"/>
        <v>20932.5</v>
      </c>
      <c r="J45" s="30">
        <f t="shared" si="6"/>
        <v>43131.75</v>
      </c>
      <c r="K45" s="30">
        <f t="shared" si="6"/>
        <v>6540</v>
      </c>
      <c r="L45" s="30">
        <f t="shared" si="6"/>
        <v>8552.25</v>
      </c>
      <c r="M45" s="30">
        <f t="shared" si="6"/>
        <v>150416.5</v>
      </c>
      <c r="N45" s="30">
        <f t="shared" si="6"/>
        <v>0</v>
      </c>
      <c r="O45" s="30">
        <f t="shared" si="6"/>
        <v>1358</v>
      </c>
      <c r="P45" s="30">
        <f t="shared" si="6"/>
        <v>0</v>
      </c>
      <c r="Q45" s="30">
        <f t="shared" si="6"/>
        <v>0</v>
      </c>
      <c r="R45" s="30">
        <f t="shared" si="6"/>
        <v>13749</v>
      </c>
      <c r="S45" s="30">
        <f t="shared" si="6"/>
        <v>2045.5</v>
      </c>
      <c r="T45" s="30">
        <f>SUM(T15:T31,T37:T39,T42:T43)</f>
        <v>21169</v>
      </c>
      <c r="U45" s="30">
        <f>SUM(U15:U31,U37:U39,U42:U43)</f>
        <v>6830.5</v>
      </c>
      <c r="V45" s="37">
        <f t="shared" si="6"/>
        <v>104899.5</v>
      </c>
      <c r="W45" s="58"/>
      <c r="X45" s="58"/>
      <c r="Y45" s="58"/>
      <c r="Z45" s="58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/>
  <printOptions/>
  <pageMargins left="0.3937007874015748" right="0.1968503937007874" top="0.984251968503937" bottom="0.7874015748031497" header="0.5118110236220472" footer="0.5118110236220472"/>
  <pageSetup horizontalDpi="600" verticalDpi="600" orientation="landscape" paperSize="9" scale="70" r:id="rId1"/>
  <headerFooter alignWithMargins="0">
    <oddHeader>&amp;CVyhodnotenie plnenia rozpočtu SLK za 1. - 4. Q 2008 za SLK 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Sukromny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Kozdon</dc:creator>
  <cp:keywords/>
  <dc:description/>
  <cp:lastModifiedBy>mima</cp:lastModifiedBy>
  <cp:lastPrinted>2009-05-06T14:50:59Z</cp:lastPrinted>
  <dcterms:created xsi:type="dcterms:W3CDTF">2004-07-30T08:01:30Z</dcterms:created>
  <dcterms:modified xsi:type="dcterms:W3CDTF">2009-09-28T15:41:12Z</dcterms:modified>
  <cp:category/>
  <cp:version/>
  <cp:contentType/>
  <cp:contentStatus/>
</cp:coreProperties>
</file>